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Outros computadores\Meu modelo Laptop (1)\Documents\IFG\CPPD\Documentos Sistema RSC\"/>
    </mc:Choice>
  </mc:AlternateContent>
  <xr:revisionPtr revIDLastSave="0" documentId="13_ncr:1_{92BF57F3-592E-4293-9A20-DA75C070BD49}" xr6:coauthVersionLast="47" xr6:coauthVersionMax="47" xr10:uidLastSave="{00000000-0000-0000-0000-000000000000}"/>
  <bookViews>
    <workbookView xWindow="-108" yWindow="-108" windowWidth="23256" windowHeight="12456" xr2:uid="{69A27BA9-7A44-4794-9586-AEACDEEC58F4}"/>
  </bookViews>
  <sheets>
    <sheet name="RSC-I" sheetId="1" r:id="rId1"/>
    <sheet name="RSC-II" sheetId="2" r:id="rId2"/>
    <sheet name="RSC-III" sheetId="3" r:id="rId3"/>
    <sheet name="TOTAL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4" i="2" l="1"/>
  <c r="G90" i="3"/>
  <c r="G89" i="3"/>
  <c r="G81" i="3"/>
  <c r="G80" i="3"/>
  <c r="G79" i="3"/>
  <c r="G78" i="3"/>
  <c r="G77" i="3"/>
  <c r="G76" i="3"/>
  <c r="G75" i="3"/>
  <c r="G74" i="3"/>
  <c r="G73" i="3"/>
  <c r="G72" i="3"/>
  <c r="G71" i="3"/>
  <c r="G70" i="3"/>
  <c r="G69" i="3"/>
  <c r="G68" i="3"/>
  <c r="G67" i="3"/>
  <c r="G66" i="3"/>
  <c r="G65" i="3"/>
  <c r="G64" i="3"/>
  <c r="G56" i="3"/>
  <c r="G55" i="3"/>
  <c r="G54" i="3"/>
  <c r="G46" i="3"/>
  <c r="G45" i="3"/>
  <c r="G44" i="3"/>
  <c r="G43" i="3"/>
  <c r="G35" i="3"/>
  <c r="G34" i="3"/>
  <c r="G33" i="3"/>
  <c r="G32" i="3"/>
  <c r="G31" i="3"/>
  <c r="G23" i="3"/>
  <c r="G22" i="3"/>
  <c r="G21" i="3"/>
  <c r="G20" i="3"/>
  <c r="G19" i="3"/>
  <c r="G18" i="3"/>
  <c r="G17" i="3"/>
  <c r="G16" i="3"/>
  <c r="G15" i="3"/>
  <c r="G14" i="3"/>
  <c r="G13" i="3"/>
  <c r="G12" i="3"/>
  <c r="G4" i="3"/>
  <c r="G3" i="3"/>
  <c r="G66" i="2"/>
  <c r="G65" i="2"/>
  <c r="G57" i="2"/>
  <c r="G56" i="2"/>
  <c r="G48" i="2"/>
  <c r="G47" i="2"/>
  <c r="G46" i="2"/>
  <c r="G38" i="2"/>
  <c r="G37" i="2"/>
  <c r="G36" i="2"/>
  <c r="G35" i="2"/>
  <c r="G34" i="2"/>
  <c r="G33" i="2"/>
  <c r="G25" i="2"/>
  <c r="G24" i="2"/>
  <c r="G16" i="2"/>
  <c r="G15" i="2"/>
  <c r="G17" i="2" s="1"/>
  <c r="G20" i="2" s="1"/>
  <c r="C11" i="4" s="1"/>
  <c r="G7" i="2"/>
  <c r="G6" i="2"/>
  <c r="G5" i="2"/>
  <c r="G3" i="2"/>
  <c r="G103" i="1"/>
  <c r="G104" i="1" s="1"/>
  <c r="G107" i="1" s="1"/>
  <c r="C9" i="4" s="1"/>
  <c r="G95" i="1"/>
  <c r="G94" i="1"/>
  <c r="G93" i="1"/>
  <c r="G92" i="1"/>
  <c r="G91" i="1"/>
  <c r="G83" i="1"/>
  <c r="G82" i="1"/>
  <c r="G74" i="1"/>
  <c r="G73" i="1"/>
  <c r="G65" i="1"/>
  <c r="G64" i="1"/>
  <c r="G63" i="1"/>
  <c r="G62" i="1"/>
  <c r="G61" i="1"/>
  <c r="G60" i="1"/>
  <c r="G59" i="1"/>
  <c r="G58" i="1"/>
  <c r="G50" i="1"/>
  <c r="G49" i="1"/>
  <c r="G48" i="1"/>
  <c r="G47" i="1"/>
  <c r="G46" i="1"/>
  <c r="G45" i="1"/>
  <c r="G44" i="1"/>
  <c r="G43" i="1"/>
  <c r="G42" i="1"/>
  <c r="G34" i="1"/>
  <c r="G33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91" i="3" l="1"/>
  <c r="G94" i="3" s="1"/>
  <c r="C23" i="4" s="1"/>
  <c r="G57" i="3"/>
  <c r="G60" i="3" s="1"/>
  <c r="C21" i="4" s="1"/>
  <c r="G47" i="3"/>
  <c r="G50" i="3" s="1"/>
  <c r="C20" i="4" s="1"/>
  <c r="G5" i="3"/>
  <c r="G8" i="3" s="1"/>
  <c r="C17" i="4" s="1"/>
  <c r="G67" i="2"/>
  <c r="G70" i="2" s="1"/>
  <c r="C16" i="4" s="1"/>
  <c r="G58" i="2"/>
  <c r="G61" i="2" s="1"/>
  <c r="C15" i="4" s="1"/>
  <c r="G49" i="2"/>
  <c r="G52" i="2" s="1"/>
  <c r="C14" i="4" s="1"/>
  <c r="G26" i="2"/>
  <c r="G29" i="2" s="1"/>
  <c r="C12" i="4" s="1"/>
  <c r="G84" i="1"/>
  <c r="G87" i="1" s="1"/>
  <c r="C7" i="4" s="1"/>
  <c r="G26" i="1"/>
  <c r="G29" i="1" s="1"/>
  <c r="C2" i="4" s="1"/>
  <c r="G51" i="1"/>
  <c r="G54" i="1" s="1"/>
  <c r="C4" i="4" s="1"/>
  <c r="G75" i="1"/>
  <c r="G78" i="1" s="1"/>
  <c r="C6" i="4" s="1"/>
  <c r="G24" i="3"/>
  <c r="G27" i="3" s="1"/>
  <c r="C18" i="4" s="1"/>
  <c r="G36" i="3"/>
  <c r="G39" i="3" s="1"/>
  <c r="C19" i="4" s="1"/>
  <c r="G82" i="3"/>
  <c r="G85" i="3" s="1"/>
  <c r="C22" i="4" s="1"/>
  <c r="G8" i="2"/>
  <c r="G11" i="2" s="1"/>
  <c r="C10" i="4" s="1"/>
  <c r="G39" i="2"/>
  <c r="G42" i="2" s="1"/>
  <c r="C13" i="4" s="1"/>
  <c r="G96" i="1"/>
  <c r="G99" i="1" s="1"/>
  <c r="C8" i="4" s="1"/>
  <c r="G66" i="1"/>
  <c r="G69" i="1" s="1"/>
  <c r="C5" i="4" s="1"/>
  <c r="G35" i="1"/>
  <c r="G38" i="1" s="1"/>
  <c r="C3" i="4" s="1"/>
  <c r="D10" i="4" l="1"/>
  <c r="D17" i="4"/>
  <c r="C96" i="3"/>
  <c r="C71" i="2"/>
  <c r="D2" i="4"/>
  <c r="C108" i="1"/>
  <c r="E2" i="4" l="1"/>
</calcChain>
</file>

<file path=xl/sharedStrings.xml><?xml version="1.0" encoding="utf-8"?>
<sst xmlns="http://schemas.openxmlformats.org/spreadsheetml/2006/main" count="503" uniqueCount="228">
  <si>
    <t>I - Experiência na área de formação e/ou atuação do docente, anterior ao ingresso na Instituição, contemplando o impacto de suas ações nas demais diretrizes dispostas para todos os níveis do RSC</t>
  </si>
  <si>
    <t>Fator de pontuação</t>
  </si>
  <si>
    <t xml:space="preserve"> Unidade</t>
  </si>
  <si>
    <t xml:space="preserve"> Quantidade Máximas de unidades</t>
  </si>
  <si>
    <t xml:space="preserve"> Quantidade de unidades comprovadas</t>
  </si>
  <si>
    <t xml:space="preserve"> Pontuação obtida</t>
  </si>
  <si>
    <t xml:space="preserve"> Gestão Escolar (Direção, Assistente de Direção, Gerente).</t>
  </si>
  <si>
    <t>mês</t>
  </si>
  <si>
    <t xml:space="preserve"> Gestão Escolar (Supervisão, Coordenação, Orientação Educacional).</t>
  </si>
  <si>
    <t xml:space="preserve"> Exercício de Magistério (Educação Infantil, Básica e Superior).</t>
  </si>
  <si>
    <t xml:space="preserve"> Gestão Iniciativa Privada na Área de Atuação (Presidência, Superintendência, Direção, Gerência, Chefia, Supervisão e coordenação em Empresas ou Entidades).</t>
  </si>
  <si>
    <t xml:space="preserve"> Experiência na área de atuação ou formação em nível técnico, administrativo, operacional, comercial ou profissional liberal.</t>
  </si>
  <si>
    <t xml:space="preserve"> Participação em Colegiados ou Conselhos de Empresas, Entidades ou Instituições de ensino.</t>
  </si>
  <si>
    <t xml:space="preserve"> Atividade em Organizações Sociais, assistenciais e sindicais.</t>
  </si>
  <si>
    <t xml:space="preserve"> Atividades na função de Instrutor em capacitação, formação ou treinamento em empresas, instituições de ensino ou entidades.</t>
  </si>
  <si>
    <t xml:space="preserve"> Atuação como conferencista ou palestrante</t>
  </si>
  <si>
    <t>evento</t>
  </si>
  <si>
    <t xml:space="preserve"> Participação em conferência, cursos, minicursos, workshop, palestra, seminário, simpósio, colóquio, congresso, festivais, mostras e similares na área de atuação do docente.</t>
  </si>
  <si>
    <t>Avaliação ou parecer de projetos, protótipos e invenções.</t>
  </si>
  <si>
    <t xml:space="preserve"> Participação em comissões e representações institucionais, sindicais e profissionais.</t>
  </si>
  <si>
    <t xml:space="preserve"> Produção de material didático e/ou implantação de ambientes de aprendizagem, nas atividades de ensino, pesquisa, extensão e/ou inovação, artigo completo publicado em periódico científico ou apresentação artística em mostras ou similares, na área/subárea do curso.</t>
  </si>
  <si>
    <t>material</t>
  </si>
  <si>
    <t xml:space="preserve"> Revisão técnica, tradução ou organização de material didático, paradidático em atividades de ensino, pesquisa, extensão e/ou inovação.</t>
  </si>
  <si>
    <t xml:space="preserve"> material</t>
  </si>
  <si>
    <t xml:space="preserve"> Participação em processos seletivos, em bancas de avaliação acadêmica e/ou de concursos, grupos de trabalho, oficinas institucionais, visitas técnicas com alunos, projetos de interesse institucional de ensino, pesquisa, extensão e/ou inovação, projetos e/ou práticas pedagógicas de reconhecida relevância.</t>
  </si>
  <si>
    <t xml:space="preserve"> atividade concluída</t>
  </si>
  <si>
    <t xml:space="preserve"> Participação no desenvolvimento de protótipos, depósitos e/ou registros de propriedade intelectual.</t>
  </si>
  <si>
    <t>atividade concluída</t>
  </si>
  <si>
    <t xml:space="preserve"> Prêmios por atividades científicas, artísticas, esportivas e culturais.</t>
  </si>
  <si>
    <t xml:space="preserve"> prêmio</t>
  </si>
  <si>
    <t xml:space="preserve"> Organização de eventos científicos, tecnológicos, esportivos, sociais, filantrópicos ou culturais.</t>
  </si>
  <si>
    <t>Total</t>
  </si>
  <si>
    <t>Peso</t>
  </si>
  <si>
    <t>Pontuação Máxima</t>
  </si>
  <si>
    <t>Pontuação</t>
  </si>
  <si>
    <t>II - Cursos de capacitação na área de interesse institucional</t>
  </si>
  <si>
    <t xml:space="preserve"> Participação em conferência, palestra, cursos, minicursos, seminário, simpósio, colóquio, workshop, congresso ou similares na área de atuação do docente.</t>
  </si>
  <si>
    <t xml:space="preserve"> Cursos de aperfeiçoamento ( carga horária mínima de 120 horas em certificado individual ou soma de até 5 certificados).</t>
  </si>
  <si>
    <t xml:space="preserve"> curso concluído</t>
  </si>
  <si>
    <t>III - Atuação nos diversos níveis e modalidades de educação</t>
  </si>
  <si>
    <t xml:space="preserve"> Programas e/ou cursos de formação inicial e continuada, qualificação e/ou capacitação.</t>
  </si>
  <si>
    <t xml:space="preserve"> PRONATEC</t>
  </si>
  <si>
    <t xml:space="preserve"> Curso de Formação de Professores</t>
  </si>
  <si>
    <t xml:space="preserve"> Proeja FIC</t>
  </si>
  <si>
    <t xml:space="preserve"> Técnico</t>
  </si>
  <si>
    <t xml:space="preserve"> Superior (Bacharelado, Licenciatura e Tecnológico)</t>
  </si>
  <si>
    <t xml:space="preserve"> Pós Graduação lato sensu</t>
  </si>
  <si>
    <t xml:space="preserve"> Pós Graduação Stricto Sensu (Mestrado)</t>
  </si>
  <si>
    <t xml:space="preserve"> Cursos de Extensão</t>
  </si>
  <si>
    <t>IV - Atuação em comissões e representações institucionais, de classes e profissionais, contemplando o impacto de suas ações  nas demais diretrizes dispostas para todos os níveis do RSC</t>
  </si>
  <si>
    <t xml:space="preserve"> Participação como TITULAR em Atividades Regulares previstas em Lei, Estatuto ou Regimento (conselhos, colegiados, comitês ou comissões de Ética, CPPD, CPA, ou outras de interesse da Instituição).</t>
  </si>
  <si>
    <t xml:space="preserve"> Participação como SUPLENTE em Atividades Regulares previstas em Lei, Estatuto ou Regimento (conselhos, colegiados, comitês ou comissões de Ética, CPPD, CPA, ou outras de interesse da Instituição).</t>
  </si>
  <si>
    <t xml:space="preserve"> Participação como TITULAR em conselhos de classe e profissionais.</t>
  </si>
  <si>
    <t xml:space="preserve"> Participação como SUPLENTE em conselhos de classe e profissionais.</t>
  </si>
  <si>
    <t xml:space="preserve"> Membro da gestão sindical (presidente, diretor, coordenador e conselheiro).</t>
  </si>
  <si>
    <t xml:space="preserve"> Participação em Comissão de processo administrativo disciplinar, Sindicância e ético.</t>
  </si>
  <si>
    <t xml:space="preserve"> processo</t>
  </si>
  <si>
    <t xml:space="preserve"> Trabalho Desenvolvido no âmbito do MEC (Cessão)</t>
  </si>
  <si>
    <t xml:space="preserve"> Comissão ou Grupo de trabalho de caráter pedagógico e Núcleos Docentes Estruturantes (NDE).</t>
  </si>
  <si>
    <t>V - Produção de material didático e/ou implantação de ambientes de aprendizagem, nas atividades de ensino, pesquisa, extensão e/ou inovação</t>
  </si>
  <si>
    <t xml:space="preserve"> Produção de apostilas, livros didáticos, manuais  técnicos, apresentações, roteiros técnicos, culturais e esportivos e outros instrumentos didáticos. </t>
  </si>
  <si>
    <t xml:space="preserve"> Projeto de implantação de ambientes de ensino/aprendizagem, laboratórios, oficinas, estúdios, alas ou áreas para práticas esportivas .</t>
  </si>
  <si>
    <t xml:space="preserve"> Projeto Implantado</t>
  </si>
  <si>
    <t>VI - Atuação na gestão acadêmica e institucional, contemplando o impacto de suas ações nas demais diretrizes dispostas para todos os níveis da RSC</t>
  </si>
  <si>
    <t xml:space="preserve"> Cargo de Direção 1, 2, 3 ou 4.</t>
  </si>
  <si>
    <t xml:space="preserve"> Função gratificada ou não gratificada de Coordenação de Área, Curso ou de atividades administrativas nomeadas pelo Reitor ou Diretor de Câmpus.</t>
  </si>
  <si>
    <t>VII - Participação em processos seletivos, em bancas de avaliação acadêmica e/ou de concursos</t>
  </si>
  <si>
    <t xml:space="preserve"> Comissão Geral de Concurso Público, Banca de Concurso público, elaboração de provas de concurso público, correção de prova de concurso público.</t>
  </si>
  <si>
    <t xml:space="preserve"> Concurso/ processo seletivo </t>
  </si>
  <si>
    <t xml:space="preserve"> Comissão Geral, e/ou elaboração e/ou correção de provas de processo seletivo para todos os níveis.</t>
  </si>
  <si>
    <t xml:space="preserve"> Concurso/ processo seletivo</t>
  </si>
  <si>
    <t xml:space="preserve"> Bancas para aprovações do programa CERTIFIC e equivalentes. </t>
  </si>
  <si>
    <t>prova</t>
  </si>
  <si>
    <t xml:space="preserve"> Trabalho de Conclusão de Cursos Técnicos e de Graduação.</t>
  </si>
  <si>
    <t xml:space="preserve"> banca</t>
  </si>
  <si>
    <t xml:space="preserve"> Trabalho de Conclusão de Curso ou Monografia de Curso de Especialização. </t>
  </si>
  <si>
    <t xml:space="preserve">banca </t>
  </si>
  <si>
    <t>VIII - Outras graduações, na área de interesse, além daquela que o habilita e define o nível de RSC pretendido, no âmbito do plano de qualificação institucional.</t>
  </si>
  <si>
    <t xml:space="preserve"> Curso adicional de graduação </t>
  </si>
  <si>
    <t xml:space="preserve"> curso</t>
  </si>
  <si>
    <t>Total de pontos da RSC I</t>
  </si>
  <si>
    <t>I - Orientação do corpo discente em atividades de ensino, extensão, pesquisa e/ou inovação</t>
  </si>
  <si>
    <t xml:space="preserve"> Orientação ou coorientação de Trabalho de Conclusão de Curso de cursos técnicos </t>
  </si>
  <si>
    <t xml:space="preserve"> orientação concluída</t>
  </si>
  <si>
    <t xml:space="preserve"> Orientação ou coorientação de Trabalho de Conclusão de Curso de cursos de graduação</t>
  </si>
  <si>
    <t>orientação concluída</t>
  </si>
  <si>
    <t xml:space="preserve"> Orientação ou coorientação de Trabalho de Conclusão de Curso ou Monografia de especialização</t>
  </si>
  <si>
    <t xml:space="preserve"> Orientação de estudantes em atividades de ensino, pesquisa e extensão </t>
  </si>
  <si>
    <t xml:space="preserve"> Orientação ou supervisão de estágios curriculares, obrigatório ou não </t>
  </si>
  <si>
    <t>II - Participação no desenvolvimento de protótipos, depósitos e/ou registros de propriedade intelectual</t>
  </si>
  <si>
    <t xml:space="preserve"> Quantidade de unidades comprovadas </t>
  </si>
  <si>
    <t xml:space="preserve"> Propriedade intelectual (patente, registro) </t>
  </si>
  <si>
    <t xml:space="preserve"> patente ou registro </t>
  </si>
  <si>
    <t xml:space="preserve"> Produto ou processo não patenteado, protótipo, software não registrado e similares</t>
  </si>
  <si>
    <t>desenvolvimento concluído</t>
  </si>
  <si>
    <t>III - Participação em grupos de trabalho e oficinas institucionais</t>
  </si>
  <si>
    <t xml:space="preserve"> Participação em comissões, grupos de trabalho ou ministrante de oficina, estabelecidos institucionalmente.</t>
  </si>
  <si>
    <t xml:space="preserve"> Participação em núcleo de inovação tecnológica, núcleo de pesquisa cadastrado ou atividades correlatas </t>
  </si>
  <si>
    <t>IV - Participação no desenvolvimento de projetos, de interesse institucional, de ensino, pesquisa, extensão e/ou inovação</t>
  </si>
  <si>
    <t xml:space="preserve"> Coordenação de projetos de ensino, pesquisa, inovação tecnológica e extensão na própria Instituição. </t>
  </si>
  <si>
    <t>projeto</t>
  </si>
  <si>
    <t xml:space="preserve"> Participação como executor de projeto de ensino,pesquisa, inovação tecnológica e extensão na própria Instituição. </t>
  </si>
  <si>
    <t xml:space="preserve"> Participação em projetos de ensino, pesquisa, inovação tecnológica e extensão na própria Instituição </t>
  </si>
  <si>
    <t xml:space="preserve"> Orientação e supervisão ao corpo docente e/ou discente nos aspectos pedagógicos, de saúde e de assistência social. </t>
  </si>
  <si>
    <t xml:space="preserve"> Participação, como membro dos órgãos deliberativos do Instituto, bem como em comissões instituídas pelo Ministério de Educação. </t>
  </si>
  <si>
    <t xml:space="preserve"> Atuação nos processos de ensino, pesquisa e extensão e as inerentes ao exercício de direção, assessoramento, chefia, coordenação e assistência na própria Instituição, nos diversos níveis e modalidades de educação. </t>
  </si>
  <si>
    <t>V - Participação no desenvolvimento de projetos e/ou práticas pedagógicas de reconhecida relevância</t>
  </si>
  <si>
    <t xml:space="preserve"> Coordenação de projetos integradores: multidisciplinares, interdisciplinares e transdisciplinares com relevância pedagógica.</t>
  </si>
  <si>
    <t xml:space="preserve"> Participação em projetos integradores multidisciplinares, interdisciplinares e transdisciplinares com relevância pedagógica. </t>
  </si>
  <si>
    <t xml:space="preserve"> Coordenação e/ou orientação de olimpíadas nas diversas áreas do conhecimento </t>
  </si>
  <si>
    <t>VI - Participação na organização de eventos científicos, tecnológicos, esportivos, sociais e/ou culturais</t>
  </si>
  <si>
    <t xml:space="preserve"> Participação na organização de eventos: congresso, simpósios, workshop, seminários, mostras, eventos esportivos, festivais, eventos sociais e culturais.</t>
  </si>
  <si>
    <t xml:space="preserve"> Participação na organização de palestra/conferência </t>
  </si>
  <si>
    <t>VII - Outras pós-graduações lato sensu, na área de interesse, além daquela que o habilita e define o nível de RSC pretendido, no âmbito do plano de qualificação institucional</t>
  </si>
  <si>
    <t xml:space="preserve"> Curso de especialização </t>
  </si>
  <si>
    <t xml:space="preserve"> Disciplinas cursadas, com aproveitamento, em curso de mestrado recomendado e reconhecido pela CAPES</t>
  </si>
  <si>
    <t>Por disciplina</t>
  </si>
  <si>
    <t>Total de pontos na RSCII</t>
  </si>
  <si>
    <t>I - Desenvolvimento, produção e transferência de tecnologias</t>
  </si>
  <si>
    <t xml:space="preserve"> Quantidade Máximas de unidades </t>
  </si>
  <si>
    <t xml:space="preserve"> Contratos de transferência de tecnologia e licenciamento </t>
  </si>
  <si>
    <t xml:space="preserve"> contrato ou  licenciamento </t>
  </si>
  <si>
    <t xml:space="preserve"> Desenvolvimento e produção de projetos e tecnologias para arranjos educacionais, sociais, econômicos e culturais. </t>
  </si>
  <si>
    <t xml:space="preserve"> Projeto concluído </t>
  </si>
  <si>
    <t>II - Desenvolvimento de pesquisas e aplicação de métodos e tecnologias educacionais que proporcionem a interdisciplinaridade e a integração de conteúdos acadêmicos na educação profissional e tecnológica ou na educação básica</t>
  </si>
  <si>
    <t xml:space="preserve"> Coordenação de elaboração de Projetos Pedagógicos de  novos Cursos </t>
  </si>
  <si>
    <t>PPC</t>
  </si>
  <si>
    <t xml:space="preserve"> Participação em comissão de elaboração de Projeto Pedagógico de Curso de Pós-graduação </t>
  </si>
  <si>
    <t xml:space="preserve"> Participação em comissão de elaboração de Projeto Pedagógico de Curso de Graduação</t>
  </si>
  <si>
    <t xml:space="preserve"> Participação em comissão de elaboração de Projeto Pedagógico de Curso Técnicos</t>
  </si>
  <si>
    <t xml:space="preserve"> Participação em comissão de elaboração de Projeto Pedagógico de Curso FIC </t>
  </si>
  <si>
    <t xml:space="preserve"> Coordenação de reformulação de Projetos Pedagógicos de Cursos Regulares</t>
  </si>
  <si>
    <t xml:space="preserve"> Participação em comissão de reformulação de Projeto Pedagógico de Curso de Pós-graduação </t>
  </si>
  <si>
    <t xml:space="preserve"> Participação em comissão de reformulação de Projeto Pedagógico de Curso de Graduação </t>
  </si>
  <si>
    <t xml:space="preserve"> Participação em comissão de reformulação de Projeto Pedagógico de Curso Técnicos</t>
  </si>
  <si>
    <t xml:space="preserve"> Participação em comissão de reformulação de Projeto Pedagógico de Curso FIC </t>
  </si>
  <si>
    <t xml:space="preserve"> Projeto concluído</t>
  </si>
  <si>
    <t xml:space="preserve"> Participação em projetos integradores multidisciplinares, interdisciplinares e transdisciplinares com relevância pedagógica.</t>
  </si>
  <si>
    <t>III - Desenvolvimento de pesquisas e atividades de extensão que proporcionem a articulação institucional com os arranjos sociais,  culturais e produtivos</t>
  </si>
  <si>
    <t xml:space="preserve"> Captação de recursos em projetos de pesquisa, inovação tecnológica e extensão na própria Instituição</t>
  </si>
  <si>
    <t xml:space="preserve"> Projeto aprovado</t>
  </si>
  <si>
    <t xml:space="preserve"> Coordenação de núcleo de inovação tecnológica </t>
  </si>
  <si>
    <t xml:space="preserve"> Liderança de grupo ou núcleo de pesquisa cadastrado </t>
  </si>
  <si>
    <t xml:space="preserve"> Participação em grupo de pesquisa cadastrado </t>
  </si>
  <si>
    <t xml:space="preserve"> Coordenação de programas, projetos e cursos de pesquisa ou extensão</t>
  </si>
  <si>
    <t>IV - Atuação em projetos e/ou atividades em parceria com outras instituições</t>
  </si>
  <si>
    <t xml:space="preserve"> Captação de recursos em projetos de ensino, pesquisa, inovação tecnológica e extensão em parceria com outras instituições </t>
  </si>
  <si>
    <t xml:space="preserve"> Coordenação de projetos de ensino, pesquisa e inovação tecnológica e extensão em parceria com outras instituições</t>
  </si>
  <si>
    <t xml:space="preserve"> Coordenação ou participação em equipe visando a implantação de unidades de ensino ou cursos com outras instituições.</t>
  </si>
  <si>
    <t xml:space="preserve"> Participação em projetos de ensino, pesquisa e inovação tecnológica e extensão em parceria com outras instituições </t>
  </si>
  <si>
    <t>V - Atuação em atividades de assistência técnica nacional e/ou internacional</t>
  </si>
  <si>
    <t xml:space="preserve"> Trabalhos técnicos</t>
  </si>
  <si>
    <t xml:space="preserve"> atividade  concluída</t>
  </si>
  <si>
    <t xml:space="preserve"> Consultorias a órgãos Internacionais e/ou Nacionais especializados de gestão científica, tecnológica,  educacional ou cultural ou consultorias técnicas prestadas a órgãos públicos e privados</t>
  </si>
  <si>
    <t>consultoria  realizada</t>
  </si>
  <si>
    <t xml:space="preserve"> Atuação como Editor, Membro de Corpo Editorial e Revisor Científico</t>
  </si>
  <si>
    <t>VI - Produção acadêmica e/ou tecnológica, nas atividades de ensino, pesquisa, extensão e/ou inovação</t>
  </si>
  <si>
    <t xml:space="preserve"> Prêmio ou aprovação em concurso relacionado com atividades educacionais, científicas, artísticas, esportivas e culturais </t>
  </si>
  <si>
    <t xml:space="preserve"> Publicação de livro</t>
  </si>
  <si>
    <t>livro</t>
  </si>
  <si>
    <t xml:space="preserve"> Publicação de capítulo de livro </t>
  </si>
  <si>
    <t xml:space="preserve"> livro</t>
  </si>
  <si>
    <t xml:space="preserve"> Tradutor de livro</t>
  </si>
  <si>
    <t xml:space="preserve"> livro </t>
  </si>
  <si>
    <t xml:space="preserve"> Revisor técnico de livro </t>
  </si>
  <si>
    <t xml:space="preserve">livro </t>
  </si>
  <si>
    <t xml:space="preserve"> Publicação de artigo em revista indexada </t>
  </si>
  <si>
    <t xml:space="preserve"> artigo</t>
  </si>
  <si>
    <t xml:space="preserve"> Publicação de artigo em revista não indexada</t>
  </si>
  <si>
    <t xml:space="preserve"> artigo </t>
  </si>
  <si>
    <t xml:space="preserve"> Elaboração de relatório final de projeto de pesquisa interno </t>
  </si>
  <si>
    <t xml:space="preserve"> relatório</t>
  </si>
  <si>
    <t xml:space="preserve"> Apresentação ou publicação de trabalhos de ensino,pesquisa, extensão ou inovação em evento internacional</t>
  </si>
  <si>
    <t>trabalho</t>
  </si>
  <si>
    <t xml:space="preserve"> Apresentação ou publicação de trabalhos de ensino,pesquisa, extensão ou inovação em evento nacional </t>
  </si>
  <si>
    <t xml:space="preserve"> Contemplado em edital de extensão ou pesquisa de agências de fomento e/ou instituições parceiras. </t>
  </si>
  <si>
    <t xml:space="preserve"> edital</t>
  </si>
  <si>
    <t xml:space="preserve"> Coordenação e/ou participação em ações de ensino, pesquisa, extensão ou inovação (visitas, eventos externos, parcerias, ações sociais ou outros similares) </t>
  </si>
  <si>
    <t xml:space="preserve"> Participação como membro de projeto ou programas institucionais de extensão </t>
  </si>
  <si>
    <t xml:space="preserve">participação </t>
  </si>
  <si>
    <t xml:space="preserve"> Ministrante de unidade curricular ou disciplina de curso de extensão e/ou palestras </t>
  </si>
  <si>
    <t xml:space="preserve">Disciplina/palestra </t>
  </si>
  <si>
    <t xml:space="preserve"> Ministrante de mini-cursos em eventos institucionais ou externos </t>
  </si>
  <si>
    <t xml:space="preserve">por mini-curso </t>
  </si>
  <si>
    <t xml:space="preserve"> Apresentação artístico-cultural em evento internacional</t>
  </si>
  <si>
    <t>por apresentação</t>
  </si>
  <si>
    <t xml:space="preserve"> Apresentação artístico-cultural em evento nacional </t>
  </si>
  <si>
    <t xml:space="preserve"> Avaliação ou parecer de projetos, protótipo, trabalhos ou  invenções na área de ensino, pesquisa, extensão ou inovação</t>
  </si>
  <si>
    <t xml:space="preserve">por parecer </t>
  </si>
  <si>
    <t>VII - Outras pós-graduações stricto sensu, na área de interesse, além daquela que o habilita e define o nível de RSC pretendido, no âmbito do plano de qualificação institucional</t>
  </si>
  <si>
    <t xml:space="preserve"> Curso Stricto Sensu </t>
  </si>
  <si>
    <t xml:space="preserve">curso </t>
  </si>
  <si>
    <t xml:space="preserve"> Disciplinas cursadas, com aproveitamento, em curso de doutorado recomendado e reconhecido pela CAPES </t>
  </si>
  <si>
    <t xml:space="preserve">Por disciplina </t>
  </si>
  <si>
    <t>Total de Pontos na RSCIII</t>
  </si>
  <si>
    <t>RSC</t>
  </si>
  <si>
    <t>DIRETRIZ</t>
  </si>
  <si>
    <t>PONTUAÇÃO</t>
  </si>
  <si>
    <t>TOTAL RSC</t>
  </si>
  <si>
    <t>TOTAL GERAL</t>
  </si>
  <si>
    <t>I</t>
  </si>
  <si>
    <t>Planilha desenvolvida pelos professores do IFG - Campus Luziânia</t>
  </si>
  <si>
    <t>II</t>
  </si>
  <si>
    <t>Christiane Borges Santos</t>
  </si>
  <si>
    <t>III</t>
  </si>
  <si>
    <t>Luiz Fernando Batista Loja</t>
  </si>
  <si>
    <t>IV</t>
  </si>
  <si>
    <t>Renato de Sousa Gomide</t>
  </si>
  <si>
    <t>V</t>
  </si>
  <si>
    <t>Agradecimento aos professores do IFG - Campus Luziânia</t>
  </si>
  <si>
    <t>VI</t>
  </si>
  <si>
    <t>Alan Dumont Clemente</t>
  </si>
  <si>
    <t>VII</t>
  </si>
  <si>
    <t>Audir da Costa Oliveira Filho</t>
  </si>
  <si>
    <t>VIII</t>
  </si>
  <si>
    <t>Daniel Rosa Canedo</t>
  </si>
  <si>
    <t>Jose Carlos Barros Silva</t>
  </si>
  <si>
    <t>Reinaldo de Lima Reis Junior</t>
  </si>
  <si>
    <t>Wesley Pimenta de Menezes</t>
  </si>
  <si>
    <t>Revisado pelo professor do IFG - Campus Águas Lindas</t>
  </si>
  <si>
    <t>Marcos Frizzarini</t>
  </si>
  <si>
    <t>Revisado 2022</t>
  </si>
  <si>
    <t>Alécio Junior Mattana</t>
  </si>
  <si>
    <t>Erivelton Paulo Vitor</t>
  </si>
  <si>
    <t>Nathália Barcelos Oliveira </t>
  </si>
  <si>
    <t>Preencher a quantidade de unidades comprovadas;</t>
  </si>
  <si>
    <t>Utilizar essa planilha como base para preencher o parecer.</t>
  </si>
  <si>
    <t>Pontuação já é arredondada a cada nível;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</si>
</sst>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</cellStyleXfs>
  <cellXfs count="49">
    <xf numFmtId="0" fontId="0" fillId="0" borderId="0" xfId="0"/>
    <xf numFmtId="0" fontId="3" fillId="2" borderId="1" xfId="1" applyFont="1" applyBorder="1" applyAlignment="1" applyProtection="1">
      <alignment horizontal="left" vertical="center" wrapText="1"/>
    </xf>
    <xf numFmtId="0" fontId="3" fillId="2" borderId="2" xfId="1" applyFont="1" applyBorder="1" applyAlignment="1" applyProtection="1">
      <alignment horizontal="center" vertical="center"/>
    </xf>
    <xf numFmtId="0" fontId="3" fillId="2" borderId="3" xfId="1" applyFont="1" applyBorder="1" applyAlignment="1" applyProtection="1">
      <alignment horizontal="center" vertical="center"/>
    </xf>
    <xf numFmtId="0" fontId="3" fillId="2" borderId="1" xfId="1" applyFont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4" borderId="1" xfId="0" applyFill="1" applyBorder="1" applyAlignment="1" applyProtection="1">
      <alignment horizontal="center" vertical="center" wrapText="1"/>
      <protection locked="0" hidden="1"/>
    </xf>
    <xf numFmtId="0" fontId="0" fillId="0" borderId="4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4" borderId="1" xfId="0" applyFill="1" applyBorder="1" applyAlignment="1" applyProtection="1">
      <alignment horizontal="center" vertical="center" wrapText="1"/>
      <protection locked="0"/>
    </xf>
    <xf numFmtId="0" fontId="0" fillId="0" borderId="6" xfId="0" applyBorder="1" applyAlignment="1">
      <alignment horizontal="center" wrapText="1"/>
    </xf>
    <xf numFmtId="0" fontId="3" fillId="3" borderId="1" xfId="2" applyFont="1" applyBorder="1" applyAlignment="1" applyProtection="1">
      <alignment vertical="center" wrapText="1"/>
    </xf>
    <xf numFmtId="0" fontId="3" fillId="3" borderId="1" xfId="2" applyFont="1" applyBorder="1" applyAlignment="1" applyProtection="1">
      <alignment vertical="center"/>
    </xf>
    <xf numFmtId="0" fontId="0" fillId="0" borderId="0" xfId="0" applyAlignment="1">
      <alignment vertical="center"/>
    </xf>
    <xf numFmtId="0" fontId="3" fillId="2" borderId="1" xfId="1" applyFont="1" applyBorder="1" applyAlignment="1">
      <alignment horizontal="left" vertical="center" wrapText="1"/>
    </xf>
    <xf numFmtId="0" fontId="3" fillId="2" borderId="2" xfId="1" applyFont="1" applyBorder="1" applyAlignment="1">
      <alignment horizontal="center" vertical="center"/>
    </xf>
    <xf numFmtId="0" fontId="3" fillId="2" borderId="3" xfId="1" applyFont="1" applyBorder="1" applyAlignment="1">
      <alignment horizontal="center" vertical="center"/>
    </xf>
    <xf numFmtId="0" fontId="3" fillId="2" borderId="1" xfId="1" applyFont="1" applyBorder="1" applyAlignment="1">
      <alignment horizontal="center" vertical="center" wrapText="1"/>
    </xf>
    <xf numFmtId="0" fontId="3" fillId="3" borderId="1" xfId="2" applyFont="1" applyBorder="1" applyAlignment="1">
      <alignment vertical="center" wrapText="1"/>
    </xf>
    <xf numFmtId="0" fontId="3" fillId="3" borderId="1" xfId="2" applyFont="1" applyBorder="1" applyAlignment="1">
      <alignment horizontal="center" vertical="center"/>
    </xf>
    <xf numFmtId="0" fontId="3" fillId="2" borderId="2" xfId="1" applyFont="1" applyBorder="1" applyAlignment="1">
      <alignment horizontal="left" vertical="center" wrapText="1"/>
    </xf>
    <xf numFmtId="0" fontId="3" fillId="2" borderId="7" xfId="1" applyFont="1" applyBorder="1" applyAlignment="1">
      <alignment horizontal="left" vertical="center" wrapText="1"/>
    </xf>
    <xf numFmtId="0" fontId="3" fillId="2" borderId="3" xfId="1" applyFont="1" applyBorder="1" applyAlignment="1">
      <alignment horizontal="left" vertical="center" wrapText="1"/>
    </xf>
    <xf numFmtId="0" fontId="3" fillId="2" borderId="2" xfId="1" applyFont="1" applyBorder="1" applyAlignment="1">
      <alignment horizontal="center" vertical="center" wrapText="1"/>
    </xf>
    <xf numFmtId="0" fontId="3" fillId="2" borderId="3" xfId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3" fillId="2" borderId="8" xfId="1" applyFont="1" applyBorder="1" applyAlignment="1">
      <alignment horizontal="left" vertical="center" wrapText="1"/>
    </xf>
    <xf numFmtId="0" fontId="3" fillId="2" borderId="9" xfId="1" applyFont="1" applyBorder="1" applyAlignment="1">
      <alignment horizontal="left" vertical="center" wrapText="1"/>
    </xf>
    <xf numFmtId="0" fontId="3" fillId="2" borderId="10" xfId="1" applyFont="1" applyBorder="1" applyAlignment="1">
      <alignment horizontal="left" vertical="center" wrapText="1"/>
    </xf>
    <xf numFmtId="0" fontId="3" fillId="3" borderId="1" xfId="2" applyFont="1" applyBorder="1" applyAlignment="1">
      <alignment horizontal="center" vertical="center" wrapText="1"/>
    </xf>
    <xf numFmtId="0" fontId="3" fillId="2" borderId="1" xfId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3" fillId="5" borderId="1" xfId="0" applyFont="1" applyFill="1" applyBorder="1" applyAlignment="1">
      <alignment horizontal="center" vertical="center"/>
    </xf>
    <xf numFmtId="0" fontId="0" fillId="0" borderId="1" xfId="0" applyBorder="1"/>
    <xf numFmtId="0" fontId="4" fillId="4" borderId="1" xfId="0" applyFont="1" applyFill="1" applyBorder="1" applyAlignment="1">
      <alignment horizontal="left"/>
    </xf>
  </cellXfs>
  <cellStyles count="3">
    <cellStyle name="Bom" xfId="1" builtinId="26"/>
    <cellStyle name="Normal" xfId="0" builtinId="0"/>
    <cellStyle name="Ruim" xfId="2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0DD410-162B-45A1-92F7-A09D6E9FDA48}">
  <dimension ref="A2:G108"/>
  <sheetViews>
    <sheetView tabSelected="1" zoomScaleNormal="100" workbookViewId="0">
      <selection activeCell="H8" sqref="H8"/>
    </sheetView>
  </sheetViews>
  <sheetFormatPr defaultRowHeight="14.4" x14ac:dyDescent="0.3"/>
  <cols>
    <col min="1" max="1" width="5.6640625" customWidth="1"/>
    <col min="2" max="2" width="46.33203125" customWidth="1"/>
    <col min="3" max="3" width="11.33203125" customWidth="1"/>
    <col min="4" max="4" width="10" customWidth="1"/>
    <col min="5" max="5" width="13.109375" customWidth="1"/>
    <col min="6" max="6" width="17.6640625" customWidth="1"/>
    <col min="7" max="7" width="10.33203125" customWidth="1"/>
  </cols>
  <sheetData>
    <row r="2" spans="1:7" ht="18" x14ac:dyDescent="0.35">
      <c r="B2" s="48" t="s">
        <v>225</v>
      </c>
      <c r="C2" s="48"/>
      <c r="D2" s="48"/>
      <c r="E2" s="48"/>
      <c r="F2" s="48"/>
      <c r="G2" s="48"/>
    </row>
    <row r="3" spans="1:7" ht="18" x14ac:dyDescent="0.35">
      <c r="B3" s="48" t="s">
        <v>227</v>
      </c>
      <c r="C3" s="48"/>
      <c r="D3" s="48"/>
      <c r="E3" s="48"/>
      <c r="F3" s="48"/>
      <c r="G3" s="48"/>
    </row>
    <row r="4" spans="1:7" ht="18" x14ac:dyDescent="0.35">
      <c r="B4" s="48" t="s">
        <v>226</v>
      </c>
      <c r="C4" s="48"/>
      <c r="D4" s="48"/>
      <c r="E4" s="48"/>
      <c r="F4" s="48"/>
      <c r="G4" s="48"/>
    </row>
    <row r="6" spans="1:7" x14ac:dyDescent="0.3">
      <c r="A6" s="1" t="s">
        <v>0</v>
      </c>
      <c r="B6" s="1"/>
      <c r="C6" s="1"/>
      <c r="D6" s="1"/>
      <c r="E6" s="1"/>
      <c r="F6" s="1"/>
      <c r="G6" s="1"/>
    </row>
    <row r="7" spans="1:7" ht="43.2" x14ac:dyDescent="0.3">
      <c r="A7" s="2"/>
      <c r="B7" s="3"/>
      <c r="C7" s="4" t="s">
        <v>1</v>
      </c>
      <c r="D7" s="4" t="s">
        <v>2</v>
      </c>
      <c r="E7" s="4" t="s">
        <v>3</v>
      </c>
      <c r="F7" s="4" t="s">
        <v>4</v>
      </c>
      <c r="G7" s="4" t="s">
        <v>5</v>
      </c>
    </row>
    <row r="8" spans="1:7" ht="28.8" x14ac:dyDescent="0.3">
      <c r="A8" s="5">
        <v>1</v>
      </c>
      <c r="B8" s="6" t="s">
        <v>6</v>
      </c>
      <c r="C8" s="7">
        <v>0.08</v>
      </c>
      <c r="D8" s="7" t="s">
        <v>7</v>
      </c>
      <c r="E8" s="7">
        <v>120</v>
      </c>
      <c r="F8" s="8"/>
      <c r="G8" s="7">
        <f>IF(F8 &gt;E8,E8 *C8,C8*F8)</f>
        <v>0</v>
      </c>
    </row>
    <row r="9" spans="1:7" ht="28.8" x14ac:dyDescent="0.3">
      <c r="A9" s="5">
        <v>2</v>
      </c>
      <c r="B9" s="6" t="s">
        <v>8</v>
      </c>
      <c r="C9" s="7">
        <v>0.08</v>
      </c>
      <c r="D9" s="7" t="s">
        <v>7</v>
      </c>
      <c r="E9" s="7">
        <v>120</v>
      </c>
      <c r="F9" s="8"/>
      <c r="G9" s="7">
        <f t="shared" ref="G9:G93" si="0">IF(F9 &gt;E9,E9 *C9,C9*F9)</f>
        <v>0</v>
      </c>
    </row>
    <row r="10" spans="1:7" ht="28.8" x14ac:dyDescent="0.3">
      <c r="A10" s="5">
        <v>3</v>
      </c>
      <c r="B10" s="6" t="s">
        <v>9</v>
      </c>
      <c r="C10" s="7">
        <v>0.08</v>
      </c>
      <c r="D10" s="7" t="s">
        <v>7</v>
      </c>
      <c r="E10" s="7">
        <v>120</v>
      </c>
      <c r="F10" s="8"/>
      <c r="G10" s="7">
        <f t="shared" si="0"/>
        <v>0</v>
      </c>
    </row>
    <row r="11" spans="1:7" ht="57.6" x14ac:dyDescent="0.3">
      <c r="A11" s="5">
        <v>4</v>
      </c>
      <c r="B11" s="6" t="s">
        <v>10</v>
      </c>
      <c r="C11" s="7">
        <v>0.08</v>
      </c>
      <c r="D11" s="7" t="s">
        <v>7</v>
      </c>
      <c r="E11" s="7">
        <v>120</v>
      </c>
      <c r="F11" s="8"/>
      <c r="G11" s="7">
        <f t="shared" si="0"/>
        <v>0</v>
      </c>
    </row>
    <row r="12" spans="1:7" ht="43.2" x14ac:dyDescent="0.3">
      <c r="A12" s="5">
        <v>5</v>
      </c>
      <c r="B12" s="6" t="s">
        <v>11</v>
      </c>
      <c r="C12" s="7">
        <v>0.08</v>
      </c>
      <c r="D12" s="7" t="s">
        <v>7</v>
      </c>
      <c r="E12" s="7">
        <v>120</v>
      </c>
      <c r="F12" s="8"/>
      <c r="G12" s="7">
        <f t="shared" si="0"/>
        <v>0</v>
      </c>
    </row>
    <row r="13" spans="1:7" ht="28.8" x14ac:dyDescent="0.3">
      <c r="A13" s="5">
        <v>6</v>
      </c>
      <c r="B13" s="6" t="s">
        <v>12</v>
      </c>
      <c r="C13" s="7">
        <v>0.08</v>
      </c>
      <c r="D13" s="7" t="s">
        <v>7</v>
      </c>
      <c r="E13" s="7">
        <v>120</v>
      </c>
      <c r="F13" s="8"/>
      <c r="G13" s="7">
        <f t="shared" si="0"/>
        <v>0</v>
      </c>
    </row>
    <row r="14" spans="1:7" ht="28.8" x14ac:dyDescent="0.3">
      <c r="A14" s="5">
        <v>7</v>
      </c>
      <c r="B14" s="6" t="s">
        <v>13</v>
      </c>
      <c r="C14" s="7">
        <v>0.08</v>
      </c>
      <c r="D14" s="7" t="s">
        <v>7</v>
      </c>
      <c r="E14" s="7">
        <v>120</v>
      </c>
      <c r="F14" s="8"/>
      <c r="G14" s="7">
        <f t="shared" si="0"/>
        <v>0</v>
      </c>
    </row>
    <row r="15" spans="1:7" ht="43.2" x14ac:dyDescent="0.3">
      <c r="A15" s="5">
        <v>8</v>
      </c>
      <c r="B15" s="6" t="s">
        <v>14</v>
      </c>
      <c r="C15" s="7">
        <v>0.08</v>
      </c>
      <c r="D15" s="7" t="s">
        <v>7</v>
      </c>
      <c r="E15" s="7">
        <v>240</v>
      </c>
      <c r="F15" s="8"/>
      <c r="G15" s="7">
        <f t="shared" si="0"/>
        <v>0</v>
      </c>
    </row>
    <row r="16" spans="1:7" x14ac:dyDescent="0.3">
      <c r="A16" s="5">
        <v>9</v>
      </c>
      <c r="B16" s="6" t="s">
        <v>15</v>
      </c>
      <c r="C16" s="7">
        <v>0.2</v>
      </c>
      <c r="D16" s="7" t="s">
        <v>16</v>
      </c>
      <c r="E16" s="7">
        <v>50</v>
      </c>
      <c r="F16" s="8"/>
      <c r="G16" s="7">
        <f t="shared" si="0"/>
        <v>0</v>
      </c>
    </row>
    <row r="17" spans="1:7" ht="57.6" x14ac:dyDescent="0.3">
      <c r="A17" s="5">
        <v>10</v>
      </c>
      <c r="B17" s="6" t="s">
        <v>17</v>
      </c>
      <c r="C17" s="7">
        <v>0.5</v>
      </c>
      <c r="D17" s="7" t="s">
        <v>16</v>
      </c>
      <c r="E17" s="7">
        <v>20</v>
      </c>
      <c r="F17" s="8"/>
      <c r="G17" s="7">
        <f t="shared" si="0"/>
        <v>0</v>
      </c>
    </row>
    <row r="18" spans="1:7" ht="28.8" x14ac:dyDescent="0.3">
      <c r="A18" s="5">
        <v>11</v>
      </c>
      <c r="B18" s="6" t="s">
        <v>18</v>
      </c>
      <c r="C18" s="7">
        <v>0.5</v>
      </c>
      <c r="D18" s="7" t="s">
        <v>16</v>
      </c>
      <c r="E18" s="7">
        <v>20</v>
      </c>
      <c r="F18" s="8"/>
      <c r="G18" s="7">
        <f t="shared" si="0"/>
        <v>0</v>
      </c>
    </row>
    <row r="19" spans="1:7" ht="28.8" x14ac:dyDescent="0.3">
      <c r="A19" s="5">
        <v>12</v>
      </c>
      <c r="B19" s="6" t="s">
        <v>19</v>
      </c>
      <c r="C19" s="7">
        <v>0.08</v>
      </c>
      <c r="D19" s="7" t="s">
        <v>7</v>
      </c>
      <c r="E19" s="7">
        <v>120</v>
      </c>
      <c r="F19" s="8"/>
      <c r="G19" s="7">
        <f t="shared" si="0"/>
        <v>0</v>
      </c>
    </row>
    <row r="20" spans="1:7" ht="86.4" x14ac:dyDescent="0.3">
      <c r="A20" s="5">
        <v>13</v>
      </c>
      <c r="B20" s="6" t="s">
        <v>20</v>
      </c>
      <c r="C20" s="7">
        <v>0.5</v>
      </c>
      <c r="D20" s="7" t="s">
        <v>21</v>
      </c>
      <c r="E20" s="7">
        <v>20</v>
      </c>
      <c r="F20" s="8"/>
      <c r="G20" s="7">
        <f t="shared" si="0"/>
        <v>0</v>
      </c>
    </row>
    <row r="21" spans="1:7" ht="43.2" x14ac:dyDescent="0.3">
      <c r="A21" s="5">
        <v>14</v>
      </c>
      <c r="B21" s="6" t="s">
        <v>22</v>
      </c>
      <c r="C21" s="7">
        <v>0.5</v>
      </c>
      <c r="D21" s="7" t="s">
        <v>23</v>
      </c>
      <c r="E21" s="7">
        <v>20</v>
      </c>
      <c r="F21" s="8"/>
      <c r="G21" s="7">
        <f t="shared" si="0"/>
        <v>0</v>
      </c>
    </row>
    <row r="22" spans="1:7" ht="86.4" x14ac:dyDescent="0.3">
      <c r="A22" s="5">
        <v>15</v>
      </c>
      <c r="B22" s="6" t="s">
        <v>24</v>
      </c>
      <c r="C22" s="7">
        <v>0.2</v>
      </c>
      <c r="D22" s="7" t="s">
        <v>25</v>
      </c>
      <c r="E22" s="7">
        <v>50</v>
      </c>
      <c r="F22" s="8"/>
      <c r="G22" s="7">
        <f t="shared" si="0"/>
        <v>0</v>
      </c>
    </row>
    <row r="23" spans="1:7" ht="28.8" x14ac:dyDescent="0.3">
      <c r="A23" s="5">
        <v>16</v>
      </c>
      <c r="B23" s="6" t="s">
        <v>26</v>
      </c>
      <c r="C23" s="7">
        <v>5</v>
      </c>
      <c r="D23" s="7" t="s">
        <v>27</v>
      </c>
      <c r="E23" s="7">
        <v>4</v>
      </c>
      <c r="F23" s="8"/>
      <c r="G23" s="7">
        <f t="shared" si="0"/>
        <v>0</v>
      </c>
    </row>
    <row r="24" spans="1:7" ht="28.8" x14ac:dyDescent="0.3">
      <c r="A24" s="5">
        <v>17</v>
      </c>
      <c r="B24" s="6" t="s">
        <v>28</v>
      </c>
      <c r="C24" s="7">
        <v>5</v>
      </c>
      <c r="D24" s="7" t="s">
        <v>29</v>
      </c>
      <c r="E24" s="7">
        <v>4</v>
      </c>
      <c r="F24" s="8"/>
      <c r="G24" s="7">
        <f t="shared" si="0"/>
        <v>0</v>
      </c>
    </row>
    <row r="25" spans="1:7" ht="28.8" x14ac:dyDescent="0.3">
      <c r="A25" s="5">
        <v>18</v>
      </c>
      <c r="B25" s="6" t="s">
        <v>30</v>
      </c>
      <c r="C25" s="7">
        <v>2</v>
      </c>
      <c r="D25" s="7" t="s">
        <v>16</v>
      </c>
      <c r="E25" s="7">
        <v>10</v>
      </c>
      <c r="F25" s="8"/>
      <c r="G25" s="7">
        <f t="shared" si="0"/>
        <v>0</v>
      </c>
    </row>
    <row r="26" spans="1:7" x14ac:dyDescent="0.3">
      <c r="A26" s="9"/>
      <c r="B26" s="9"/>
      <c r="C26" s="9"/>
      <c r="D26" s="9"/>
      <c r="E26" s="9"/>
      <c r="F26" s="10" t="s">
        <v>31</v>
      </c>
      <c r="G26" s="7">
        <f>SUM(G8:G25)</f>
        <v>0</v>
      </c>
    </row>
    <row r="27" spans="1:7" x14ac:dyDescent="0.3">
      <c r="A27" s="11"/>
      <c r="B27" s="11"/>
      <c r="C27" s="11"/>
      <c r="D27" s="11"/>
      <c r="E27" s="11"/>
      <c r="F27" s="10" t="s">
        <v>32</v>
      </c>
      <c r="G27" s="7">
        <v>2</v>
      </c>
    </row>
    <row r="28" spans="1:7" x14ac:dyDescent="0.3">
      <c r="A28" s="11"/>
      <c r="B28" s="11"/>
      <c r="C28" s="11"/>
      <c r="D28" s="11"/>
      <c r="E28" s="11"/>
      <c r="F28" s="10" t="s">
        <v>33</v>
      </c>
      <c r="G28" s="7">
        <v>20</v>
      </c>
    </row>
    <row r="29" spans="1:7" x14ac:dyDescent="0.3">
      <c r="A29" s="11"/>
      <c r="B29" s="11"/>
      <c r="C29" s="11"/>
      <c r="D29" s="11"/>
      <c r="E29" s="11"/>
      <c r="F29" s="10" t="s">
        <v>34</v>
      </c>
      <c r="G29" s="7">
        <f>IF(G26*G27&gt;G28,G28,G26*G27)</f>
        <v>0</v>
      </c>
    </row>
    <row r="30" spans="1:7" x14ac:dyDescent="0.3">
      <c r="A30" s="12"/>
      <c r="B30" s="13"/>
      <c r="C30" s="14"/>
      <c r="D30" s="14"/>
      <c r="E30" s="14"/>
      <c r="F30" s="15"/>
      <c r="G30" s="14"/>
    </row>
    <row r="31" spans="1:7" x14ac:dyDescent="0.3">
      <c r="A31" s="1" t="s">
        <v>35</v>
      </c>
      <c r="B31" s="1"/>
      <c r="C31" s="1"/>
      <c r="D31" s="1"/>
      <c r="E31" s="1"/>
      <c r="F31" s="1"/>
      <c r="G31" s="1"/>
    </row>
    <row r="32" spans="1:7" ht="43.2" x14ac:dyDescent="0.3">
      <c r="A32" s="2"/>
      <c r="B32" s="3"/>
      <c r="C32" s="4" t="s">
        <v>1</v>
      </c>
      <c r="D32" s="4" t="s">
        <v>2</v>
      </c>
      <c r="E32" s="4" t="s">
        <v>3</v>
      </c>
      <c r="F32" s="4" t="s">
        <v>4</v>
      </c>
      <c r="G32" s="4" t="s">
        <v>5</v>
      </c>
    </row>
    <row r="33" spans="1:7" ht="57.6" x14ac:dyDescent="0.3">
      <c r="A33" s="5">
        <v>19</v>
      </c>
      <c r="B33" s="6" t="s">
        <v>36</v>
      </c>
      <c r="C33" s="7">
        <v>0.25</v>
      </c>
      <c r="D33" s="7" t="s">
        <v>16</v>
      </c>
      <c r="E33" s="7">
        <v>40</v>
      </c>
      <c r="F33" s="8"/>
      <c r="G33" s="7">
        <f t="shared" si="0"/>
        <v>0</v>
      </c>
    </row>
    <row r="34" spans="1:7" ht="43.2" x14ac:dyDescent="0.3">
      <c r="A34" s="5">
        <v>20</v>
      </c>
      <c r="B34" s="6" t="s">
        <v>37</v>
      </c>
      <c r="C34" s="7">
        <v>10</v>
      </c>
      <c r="D34" s="7" t="s">
        <v>38</v>
      </c>
      <c r="E34" s="7">
        <v>1</v>
      </c>
      <c r="F34" s="8"/>
      <c r="G34" s="7">
        <f t="shared" si="0"/>
        <v>0</v>
      </c>
    </row>
    <row r="35" spans="1:7" x14ac:dyDescent="0.3">
      <c r="A35" s="9"/>
      <c r="B35" s="9"/>
      <c r="C35" s="9"/>
      <c r="D35" s="9"/>
      <c r="E35" s="16"/>
      <c r="F35" s="10" t="s">
        <v>31</v>
      </c>
      <c r="G35" s="7">
        <f>SUM(G33:G34)</f>
        <v>0</v>
      </c>
    </row>
    <row r="36" spans="1:7" x14ac:dyDescent="0.3">
      <c r="A36" s="11"/>
      <c r="B36" s="11"/>
      <c r="C36" s="11"/>
      <c r="D36" s="11"/>
      <c r="E36" s="17"/>
      <c r="F36" s="10" t="s">
        <v>32</v>
      </c>
      <c r="G36" s="7">
        <v>1</v>
      </c>
    </row>
    <row r="37" spans="1:7" x14ac:dyDescent="0.3">
      <c r="A37" s="11"/>
      <c r="B37" s="11"/>
      <c r="C37" s="11"/>
      <c r="D37" s="11"/>
      <c r="E37" s="17"/>
      <c r="F37" s="10" t="s">
        <v>33</v>
      </c>
      <c r="G37" s="7">
        <v>10</v>
      </c>
    </row>
    <row r="38" spans="1:7" x14ac:dyDescent="0.3">
      <c r="A38" s="11"/>
      <c r="B38" s="11"/>
      <c r="C38" s="11"/>
      <c r="D38" s="11"/>
      <c r="E38" s="17"/>
      <c r="F38" s="10" t="s">
        <v>34</v>
      </c>
      <c r="G38" s="7">
        <f>IF(G35*G36&gt;G37,G37,G35*G36)</f>
        <v>0</v>
      </c>
    </row>
    <row r="39" spans="1:7" x14ac:dyDescent="0.3">
      <c r="A39" s="12"/>
      <c r="B39" s="13"/>
      <c r="C39" s="14"/>
      <c r="D39" s="14"/>
      <c r="E39" s="14"/>
      <c r="F39" s="14"/>
      <c r="G39" s="14"/>
    </row>
    <row r="40" spans="1:7" x14ac:dyDescent="0.3">
      <c r="A40" s="1" t="s">
        <v>39</v>
      </c>
      <c r="B40" s="1"/>
      <c r="C40" s="1"/>
      <c r="D40" s="1"/>
      <c r="E40" s="1"/>
      <c r="F40" s="1"/>
      <c r="G40" s="1"/>
    </row>
    <row r="41" spans="1:7" ht="43.2" x14ac:dyDescent="0.3">
      <c r="A41" s="2"/>
      <c r="B41" s="3"/>
      <c r="C41" s="4" t="s">
        <v>1</v>
      </c>
      <c r="D41" s="4" t="s">
        <v>2</v>
      </c>
      <c r="E41" s="4" t="s">
        <v>3</v>
      </c>
      <c r="F41" s="4" t="s">
        <v>4</v>
      </c>
      <c r="G41" s="4" t="s">
        <v>5</v>
      </c>
    </row>
    <row r="42" spans="1:7" ht="28.8" x14ac:dyDescent="0.3">
      <c r="A42" s="5">
        <v>21</v>
      </c>
      <c r="B42" s="6" t="s">
        <v>40</v>
      </c>
      <c r="C42" s="7">
        <v>0.08</v>
      </c>
      <c r="D42" s="7" t="s">
        <v>7</v>
      </c>
      <c r="E42" s="7">
        <v>120</v>
      </c>
      <c r="F42" s="8"/>
      <c r="G42" s="7">
        <f t="shared" si="0"/>
        <v>0</v>
      </c>
    </row>
    <row r="43" spans="1:7" x14ac:dyDescent="0.3">
      <c r="A43" s="5">
        <v>22</v>
      </c>
      <c r="B43" s="6" t="s">
        <v>41</v>
      </c>
      <c r="C43" s="7">
        <v>0.08</v>
      </c>
      <c r="D43" s="7" t="s">
        <v>7</v>
      </c>
      <c r="E43" s="7">
        <v>120</v>
      </c>
      <c r="F43" s="8"/>
      <c r="G43" s="7">
        <f t="shared" si="0"/>
        <v>0</v>
      </c>
    </row>
    <row r="44" spans="1:7" x14ac:dyDescent="0.3">
      <c r="A44" s="5">
        <v>23</v>
      </c>
      <c r="B44" s="6" t="s">
        <v>42</v>
      </c>
      <c r="C44" s="7">
        <v>0.08</v>
      </c>
      <c r="D44" s="7" t="s">
        <v>7</v>
      </c>
      <c r="E44" s="7">
        <v>120</v>
      </c>
      <c r="F44" s="8"/>
      <c r="G44" s="7">
        <f t="shared" si="0"/>
        <v>0</v>
      </c>
    </row>
    <row r="45" spans="1:7" x14ac:dyDescent="0.3">
      <c r="A45" s="5">
        <v>24</v>
      </c>
      <c r="B45" s="6" t="s">
        <v>43</v>
      </c>
      <c r="C45" s="7">
        <v>0.08</v>
      </c>
      <c r="D45" s="7" t="s">
        <v>7</v>
      </c>
      <c r="E45" s="7">
        <v>120</v>
      </c>
      <c r="F45" s="8"/>
      <c r="G45" s="7">
        <f t="shared" si="0"/>
        <v>0</v>
      </c>
    </row>
    <row r="46" spans="1:7" x14ac:dyDescent="0.3">
      <c r="A46" s="5">
        <v>25</v>
      </c>
      <c r="B46" s="6" t="s">
        <v>44</v>
      </c>
      <c r="C46" s="7">
        <v>0.08</v>
      </c>
      <c r="D46" s="7" t="s">
        <v>7</v>
      </c>
      <c r="E46" s="7">
        <v>120</v>
      </c>
      <c r="F46" s="8"/>
      <c r="G46" s="7">
        <f t="shared" si="0"/>
        <v>0</v>
      </c>
    </row>
    <row r="47" spans="1:7" x14ac:dyDescent="0.3">
      <c r="A47" s="5">
        <v>26</v>
      </c>
      <c r="B47" s="6" t="s">
        <v>45</v>
      </c>
      <c r="C47" s="7">
        <v>0.08</v>
      </c>
      <c r="D47" s="7" t="s">
        <v>7</v>
      </c>
      <c r="E47" s="7">
        <v>120</v>
      </c>
      <c r="F47" s="8"/>
      <c r="G47" s="7">
        <f t="shared" si="0"/>
        <v>0</v>
      </c>
    </row>
    <row r="48" spans="1:7" x14ac:dyDescent="0.3">
      <c r="A48" s="5">
        <v>27</v>
      </c>
      <c r="B48" s="6" t="s">
        <v>46</v>
      </c>
      <c r="C48" s="7">
        <v>0.08</v>
      </c>
      <c r="D48" s="7" t="s">
        <v>7</v>
      </c>
      <c r="E48" s="7">
        <v>120</v>
      </c>
      <c r="F48" s="8"/>
      <c r="G48" s="7">
        <f t="shared" si="0"/>
        <v>0</v>
      </c>
    </row>
    <row r="49" spans="1:7" x14ac:dyDescent="0.3">
      <c r="A49" s="5">
        <v>28</v>
      </c>
      <c r="B49" s="6" t="s">
        <v>47</v>
      </c>
      <c r="C49" s="7">
        <v>0.08</v>
      </c>
      <c r="D49" s="7" t="s">
        <v>7</v>
      </c>
      <c r="E49" s="7">
        <v>120</v>
      </c>
      <c r="F49" s="8"/>
      <c r="G49" s="7">
        <f t="shared" si="0"/>
        <v>0</v>
      </c>
    </row>
    <row r="50" spans="1:7" x14ac:dyDescent="0.3">
      <c r="A50" s="5">
        <v>29</v>
      </c>
      <c r="B50" s="6" t="s">
        <v>48</v>
      </c>
      <c r="C50" s="7">
        <v>0.08</v>
      </c>
      <c r="D50" s="7" t="s">
        <v>7</v>
      </c>
      <c r="E50" s="7">
        <v>120</v>
      </c>
      <c r="F50" s="8"/>
      <c r="G50" s="7">
        <f t="shared" si="0"/>
        <v>0</v>
      </c>
    </row>
    <row r="51" spans="1:7" x14ac:dyDescent="0.3">
      <c r="A51" s="9"/>
      <c r="B51" s="9"/>
      <c r="C51" s="9"/>
      <c r="D51" s="9"/>
      <c r="E51" s="16"/>
      <c r="F51" s="10" t="s">
        <v>31</v>
      </c>
      <c r="G51" s="7">
        <f>SUM(G42:G50)</f>
        <v>0</v>
      </c>
    </row>
    <row r="52" spans="1:7" x14ac:dyDescent="0.3">
      <c r="A52" s="11"/>
      <c r="B52" s="11"/>
      <c r="C52" s="11"/>
      <c r="D52" s="11"/>
      <c r="E52" s="17"/>
      <c r="F52" s="10" t="s">
        <v>32</v>
      </c>
      <c r="G52" s="7">
        <v>2</v>
      </c>
    </row>
    <row r="53" spans="1:7" x14ac:dyDescent="0.3">
      <c r="A53" s="11"/>
      <c r="B53" s="11"/>
      <c r="C53" s="11"/>
      <c r="D53" s="11"/>
      <c r="E53" s="17"/>
      <c r="F53" s="10" t="s">
        <v>33</v>
      </c>
      <c r="G53" s="7">
        <v>20</v>
      </c>
    </row>
    <row r="54" spans="1:7" x14ac:dyDescent="0.3">
      <c r="A54" s="11"/>
      <c r="B54" s="11"/>
      <c r="C54" s="11"/>
      <c r="D54" s="11"/>
      <c r="E54" s="17"/>
      <c r="F54" s="10" t="s">
        <v>34</v>
      </c>
      <c r="G54" s="7">
        <f>IF(G51*G52&gt;G53,G53,G51*G52)</f>
        <v>0</v>
      </c>
    </row>
    <row r="55" spans="1:7" x14ac:dyDescent="0.3">
      <c r="A55" s="12"/>
      <c r="B55" s="13"/>
      <c r="C55" s="14"/>
      <c r="D55" s="14"/>
      <c r="E55" s="14"/>
      <c r="F55" s="14"/>
      <c r="G55" s="14"/>
    </row>
    <row r="56" spans="1:7" x14ac:dyDescent="0.3">
      <c r="A56" s="1" t="s">
        <v>49</v>
      </c>
      <c r="B56" s="1"/>
      <c r="C56" s="1"/>
      <c r="D56" s="1"/>
      <c r="E56" s="1"/>
      <c r="F56" s="1"/>
      <c r="G56" s="1"/>
    </row>
    <row r="57" spans="1:7" ht="43.2" x14ac:dyDescent="0.3">
      <c r="A57" s="2"/>
      <c r="B57" s="3"/>
      <c r="C57" s="4" t="s">
        <v>1</v>
      </c>
      <c r="D57" s="4" t="s">
        <v>2</v>
      </c>
      <c r="E57" s="4" t="s">
        <v>3</v>
      </c>
      <c r="F57" s="4" t="s">
        <v>4</v>
      </c>
      <c r="G57" s="4" t="s">
        <v>5</v>
      </c>
    </row>
    <row r="58" spans="1:7" ht="57.6" x14ac:dyDescent="0.3">
      <c r="A58" s="5">
        <v>30</v>
      </c>
      <c r="B58" s="6" t="s">
        <v>50</v>
      </c>
      <c r="C58" s="7">
        <v>0.1</v>
      </c>
      <c r="D58" s="7" t="s">
        <v>7</v>
      </c>
      <c r="E58" s="7">
        <v>100</v>
      </c>
      <c r="F58" s="18"/>
      <c r="G58" s="7">
        <f t="shared" si="0"/>
        <v>0</v>
      </c>
    </row>
    <row r="59" spans="1:7" ht="57.6" x14ac:dyDescent="0.3">
      <c r="A59" s="5">
        <v>31</v>
      </c>
      <c r="B59" s="6" t="s">
        <v>51</v>
      </c>
      <c r="C59" s="7">
        <v>0.05</v>
      </c>
      <c r="D59" s="7" t="s">
        <v>7</v>
      </c>
      <c r="E59" s="7">
        <v>200</v>
      </c>
      <c r="F59" s="18"/>
      <c r="G59" s="7">
        <f t="shared" si="0"/>
        <v>0</v>
      </c>
    </row>
    <row r="60" spans="1:7" ht="28.8" x14ac:dyDescent="0.3">
      <c r="A60" s="5">
        <v>32</v>
      </c>
      <c r="B60" s="6" t="s">
        <v>52</v>
      </c>
      <c r="C60" s="7">
        <v>0.1</v>
      </c>
      <c r="D60" s="7" t="s">
        <v>7</v>
      </c>
      <c r="E60" s="7">
        <v>100</v>
      </c>
      <c r="F60" s="18"/>
      <c r="G60" s="7">
        <f t="shared" si="0"/>
        <v>0</v>
      </c>
    </row>
    <row r="61" spans="1:7" ht="28.8" x14ac:dyDescent="0.3">
      <c r="A61" s="5">
        <v>33</v>
      </c>
      <c r="B61" s="6" t="s">
        <v>53</v>
      </c>
      <c r="C61" s="7">
        <v>0.05</v>
      </c>
      <c r="D61" s="7" t="s">
        <v>7</v>
      </c>
      <c r="E61" s="7">
        <v>200</v>
      </c>
      <c r="F61" s="18"/>
      <c r="G61" s="7">
        <f t="shared" si="0"/>
        <v>0</v>
      </c>
    </row>
    <row r="62" spans="1:7" ht="28.8" x14ac:dyDescent="0.3">
      <c r="A62" s="5">
        <v>34</v>
      </c>
      <c r="B62" s="6" t="s">
        <v>54</v>
      </c>
      <c r="C62" s="7">
        <v>0.25</v>
      </c>
      <c r="D62" s="7" t="s">
        <v>7</v>
      </c>
      <c r="E62" s="7">
        <v>40</v>
      </c>
      <c r="F62" s="18"/>
      <c r="G62" s="7">
        <f t="shared" si="0"/>
        <v>0</v>
      </c>
    </row>
    <row r="63" spans="1:7" ht="28.8" x14ac:dyDescent="0.3">
      <c r="A63" s="5">
        <v>35</v>
      </c>
      <c r="B63" s="6" t="s">
        <v>55</v>
      </c>
      <c r="C63" s="7">
        <v>1</v>
      </c>
      <c r="D63" s="7" t="s">
        <v>56</v>
      </c>
      <c r="E63" s="7">
        <v>10</v>
      </c>
      <c r="F63" s="18"/>
      <c r="G63" s="7">
        <f t="shared" si="0"/>
        <v>0</v>
      </c>
    </row>
    <row r="64" spans="1:7" x14ac:dyDescent="0.3">
      <c r="A64" s="5">
        <v>36</v>
      </c>
      <c r="B64" s="6" t="s">
        <v>57</v>
      </c>
      <c r="C64" s="7">
        <v>0.25</v>
      </c>
      <c r="D64" s="7" t="s">
        <v>7</v>
      </c>
      <c r="E64" s="7">
        <v>40</v>
      </c>
      <c r="F64" s="18"/>
      <c r="G64" s="7">
        <f t="shared" si="0"/>
        <v>0</v>
      </c>
    </row>
    <row r="65" spans="1:7" ht="28.8" x14ac:dyDescent="0.3">
      <c r="A65" s="5">
        <v>37</v>
      </c>
      <c r="B65" s="6" t="s">
        <v>58</v>
      </c>
      <c r="C65" s="7">
        <v>0.15</v>
      </c>
      <c r="D65" s="7" t="s">
        <v>7</v>
      </c>
      <c r="E65" s="7">
        <v>65</v>
      </c>
      <c r="F65" s="18"/>
      <c r="G65" s="7">
        <f t="shared" si="0"/>
        <v>0</v>
      </c>
    </row>
    <row r="66" spans="1:7" x14ac:dyDescent="0.3">
      <c r="A66" s="9"/>
      <c r="B66" s="9"/>
      <c r="C66" s="9"/>
      <c r="D66" s="9"/>
      <c r="E66" s="16"/>
      <c r="F66" s="10" t="s">
        <v>31</v>
      </c>
      <c r="G66" s="7">
        <f>SUM(G58:G65)</f>
        <v>0</v>
      </c>
    </row>
    <row r="67" spans="1:7" x14ac:dyDescent="0.3">
      <c r="A67" s="11"/>
      <c r="B67" s="11"/>
      <c r="C67" s="11"/>
      <c r="D67" s="11"/>
      <c r="E67" s="17"/>
      <c r="F67" s="10" t="s">
        <v>32</v>
      </c>
      <c r="G67" s="7">
        <v>1</v>
      </c>
    </row>
    <row r="68" spans="1:7" x14ac:dyDescent="0.3">
      <c r="A68" s="11"/>
      <c r="B68" s="11"/>
      <c r="C68" s="11"/>
      <c r="D68" s="11"/>
      <c r="E68" s="17"/>
      <c r="F68" s="10" t="s">
        <v>33</v>
      </c>
      <c r="G68" s="7">
        <v>10</v>
      </c>
    </row>
    <row r="69" spans="1:7" x14ac:dyDescent="0.3">
      <c r="A69" s="11"/>
      <c r="B69" s="11"/>
      <c r="C69" s="11"/>
      <c r="D69" s="11"/>
      <c r="E69" s="17"/>
      <c r="F69" s="10" t="s">
        <v>34</v>
      </c>
      <c r="G69" s="7">
        <f>IF(G66*G67&gt;G68,G68,G66*G67)</f>
        <v>0</v>
      </c>
    </row>
    <row r="70" spans="1:7" x14ac:dyDescent="0.3">
      <c r="A70" s="12"/>
      <c r="B70" s="13"/>
      <c r="C70" s="14"/>
      <c r="D70" s="14"/>
      <c r="E70" s="14"/>
      <c r="F70" s="14"/>
      <c r="G70" s="14"/>
    </row>
    <row r="71" spans="1:7" x14ac:dyDescent="0.3">
      <c r="A71" s="1" t="s">
        <v>59</v>
      </c>
      <c r="B71" s="1"/>
      <c r="C71" s="1"/>
      <c r="D71" s="1"/>
      <c r="E71" s="1"/>
      <c r="F71" s="1"/>
      <c r="G71" s="1"/>
    </row>
    <row r="72" spans="1:7" ht="43.2" x14ac:dyDescent="0.3">
      <c r="A72" s="2"/>
      <c r="B72" s="3"/>
      <c r="C72" s="4" t="s">
        <v>1</v>
      </c>
      <c r="D72" s="4" t="s">
        <v>2</v>
      </c>
      <c r="E72" s="4" t="s">
        <v>3</v>
      </c>
      <c r="F72" s="4" t="s">
        <v>4</v>
      </c>
      <c r="G72" s="4" t="s">
        <v>5</v>
      </c>
    </row>
    <row r="73" spans="1:7" ht="43.2" x14ac:dyDescent="0.3">
      <c r="A73" s="5">
        <v>38</v>
      </c>
      <c r="B73" s="6" t="s">
        <v>60</v>
      </c>
      <c r="C73" s="7">
        <v>0.25</v>
      </c>
      <c r="D73" s="7" t="s">
        <v>23</v>
      </c>
      <c r="E73" s="7">
        <v>40</v>
      </c>
      <c r="F73" s="18"/>
      <c r="G73" s="7">
        <f t="shared" si="0"/>
        <v>0</v>
      </c>
    </row>
    <row r="74" spans="1:7" ht="43.2" x14ac:dyDescent="0.3">
      <c r="A74" s="5">
        <v>39</v>
      </c>
      <c r="B74" s="6" t="s">
        <v>61</v>
      </c>
      <c r="C74" s="7">
        <v>0.5</v>
      </c>
      <c r="D74" s="7" t="s">
        <v>62</v>
      </c>
      <c r="E74" s="7">
        <v>20</v>
      </c>
      <c r="F74" s="18"/>
      <c r="G74" s="7">
        <f t="shared" si="0"/>
        <v>0</v>
      </c>
    </row>
    <row r="75" spans="1:7" x14ac:dyDescent="0.3">
      <c r="A75" s="9"/>
      <c r="B75" s="9"/>
      <c r="C75" s="9"/>
      <c r="D75" s="9"/>
      <c r="E75" s="16"/>
      <c r="F75" s="10" t="s">
        <v>31</v>
      </c>
      <c r="G75" s="7">
        <f>SUM(G73:G74)</f>
        <v>0</v>
      </c>
    </row>
    <row r="76" spans="1:7" x14ac:dyDescent="0.3">
      <c r="A76" s="11"/>
      <c r="B76" s="11"/>
      <c r="C76" s="11"/>
      <c r="D76" s="11"/>
      <c r="E76" s="17"/>
      <c r="F76" s="10" t="s">
        <v>32</v>
      </c>
      <c r="G76" s="7">
        <v>1</v>
      </c>
    </row>
    <row r="77" spans="1:7" x14ac:dyDescent="0.3">
      <c r="A77" s="11"/>
      <c r="B77" s="11"/>
      <c r="C77" s="11"/>
      <c r="D77" s="11"/>
      <c r="E77" s="17"/>
      <c r="F77" s="10" t="s">
        <v>33</v>
      </c>
      <c r="G77" s="7">
        <v>10</v>
      </c>
    </row>
    <row r="78" spans="1:7" x14ac:dyDescent="0.3">
      <c r="A78" s="11"/>
      <c r="B78" s="11"/>
      <c r="C78" s="11"/>
      <c r="D78" s="11"/>
      <c r="E78" s="17"/>
      <c r="F78" s="10" t="s">
        <v>34</v>
      </c>
      <c r="G78" s="7">
        <f>IF(G75*G76&gt;G77,G77,G75*G76)</f>
        <v>0</v>
      </c>
    </row>
    <row r="79" spans="1:7" x14ac:dyDescent="0.3">
      <c r="A79" s="12"/>
      <c r="B79" s="13"/>
      <c r="C79" s="14"/>
      <c r="D79" s="14"/>
      <c r="E79" s="14"/>
      <c r="F79" s="14"/>
      <c r="G79" s="14"/>
    </row>
    <row r="80" spans="1:7" x14ac:dyDescent="0.3">
      <c r="A80" s="1" t="s">
        <v>63</v>
      </c>
      <c r="B80" s="1"/>
      <c r="C80" s="1"/>
      <c r="D80" s="1"/>
      <c r="E80" s="1"/>
      <c r="F80" s="1"/>
      <c r="G80" s="1"/>
    </row>
    <row r="81" spans="1:7" ht="43.2" x14ac:dyDescent="0.3">
      <c r="A81" s="2"/>
      <c r="B81" s="3"/>
      <c r="C81" s="4" t="s">
        <v>1</v>
      </c>
      <c r="D81" s="4" t="s">
        <v>2</v>
      </c>
      <c r="E81" s="4" t="s">
        <v>3</v>
      </c>
      <c r="F81" s="4" t="s">
        <v>4</v>
      </c>
      <c r="G81" s="4" t="s">
        <v>5</v>
      </c>
    </row>
    <row r="82" spans="1:7" x14ac:dyDescent="0.3">
      <c r="A82" s="5">
        <v>40</v>
      </c>
      <c r="B82" s="6" t="s">
        <v>64</v>
      </c>
      <c r="C82" s="7">
        <v>0.4</v>
      </c>
      <c r="D82" s="7" t="s">
        <v>7</v>
      </c>
      <c r="E82" s="7">
        <v>25</v>
      </c>
      <c r="F82" s="18"/>
      <c r="G82" s="7">
        <f t="shared" si="0"/>
        <v>0</v>
      </c>
    </row>
    <row r="83" spans="1:7" ht="57.6" x14ac:dyDescent="0.3">
      <c r="A83" s="5">
        <v>41</v>
      </c>
      <c r="B83" s="6" t="s">
        <v>65</v>
      </c>
      <c r="C83" s="7">
        <v>0.4</v>
      </c>
      <c r="D83" s="7" t="s">
        <v>7</v>
      </c>
      <c r="E83" s="7">
        <v>25</v>
      </c>
      <c r="F83" s="18"/>
      <c r="G83" s="7">
        <f t="shared" si="0"/>
        <v>0</v>
      </c>
    </row>
    <row r="84" spans="1:7" x14ac:dyDescent="0.3">
      <c r="A84" s="9"/>
      <c r="B84" s="9"/>
      <c r="C84" s="9"/>
      <c r="D84" s="9"/>
      <c r="E84" s="16"/>
      <c r="F84" s="10" t="s">
        <v>31</v>
      </c>
      <c r="G84" s="7">
        <f>G83+G82</f>
        <v>0</v>
      </c>
    </row>
    <row r="85" spans="1:7" x14ac:dyDescent="0.3">
      <c r="A85" s="11"/>
      <c r="B85" s="11"/>
      <c r="C85" s="11"/>
      <c r="D85" s="11"/>
      <c r="E85" s="17"/>
      <c r="F85" s="10" t="s">
        <v>32</v>
      </c>
      <c r="G85" s="7">
        <v>1</v>
      </c>
    </row>
    <row r="86" spans="1:7" x14ac:dyDescent="0.3">
      <c r="A86" s="11"/>
      <c r="B86" s="11"/>
      <c r="C86" s="11"/>
      <c r="D86" s="11"/>
      <c r="E86" s="17"/>
      <c r="F86" s="10" t="s">
        <v>33</v>
      </c>
      <c r="G86" s="7">
        <v>10</v>
      </c>
    </row>
    <row r="87" spans="1:7" x14ac:dyDescent="0.3">
      <c r="A87" s="11"/>
      <c r="B87" s="11"/>
      <c r="C87" s="11"/>
      <c r="D87" s="11"/>
      <c r="E87" s="17"/>
      <c r="F87" s="10" t="s">
        <v>34</v>
      </c>
      <c r="G87" s="7">
        <f>IF(G84*G85&gt;G86,G86,G84*G85)</f>
        <v>0</v>
      </c>
    </row>
    <row r="88" spans="1:7" x14ac:dyDescent="0.3">
      <c r="A88" s="12"/>
      <c r="B88" s="13"/>
      <c r="C88" s="14"/>
      <c r="D88" s="14"/>
      <c r="E88" s="14"/>
      <c r="F88" s="14"/>
      <c r="G88" s="14"/>
    </row>
    <row r="89" spans="1:7" x14ac:dyDescent="0.3">
      <c r="A89" s="1" t="s">
        <v>66</v>
      </c>
      <c r="B89" s="1"/>
      <c r="C89" s="1"/>
      <c r="D89" s="1"/>
      <c r="E89" s="1"/>
      <c r="F89" s="1"/>
      <c r="G89" s="1"/>
    </row>
    <row r="90" spans="1:7" ht="43.2" x14ac:dyDescent="0.3">
      <c r="A90" s="2"/>
      <c r="B90" s="3"/>
      <c r="C90" s="4" t="s">
        <v>1</v>
      </c>
      <c r="D90" s="4" t="s">
        <v>2</v>
      </c>
      <c r="E90" s="4" t="s">
        <v>3</v>
      </c>
      <c r="F90" s="4" t="s">
        <v>4</v>
      </c>
      <c r="G90" s="4" t="s">
        <v>5</v>
      </c>
    </row>
    <row r="91" spans="1:7" ht="43.2" x14ac:dyDescent="0.3">
      <c r="A91" s="5">
        <v>42</v>
      </c>
      <c r="B91" s="6" t="s">
        <v>67</v>
      </c>
      <c r="C91" s="7">
        <v>1</v>
      </c>
      <c r="D91" s="7" t="s">
        <v>68</v>
      </c>
      <c r="E91" s="7">
        <v>10</v>
      </c>
      <c r="F91" s="18"/>
      <c r="G91" s="7">
        <f t="shared" si="0"/>
        <v>0</v>
      </c>
    </row>
    <row r="92" spans="1:7" ht="43.2" x14ac:dyDescent="0.3">
      <c r="A92" s="5">
        <v>43</v>
      </c>
      <c r="B92" s="6" t="s">
        <v>69</v>
      </c>
      <c r="C92" s="7">
        <v>1</v>
      </c>
      <c r="D92" s="7" t="s">
        <v>70</v>
      </c>
      <c r="E92" s="7">
        <v>10</v>
      </c>
      <c r="F92" s="18"/>
      <c r="G92" s="7">
        <f t="shared" si="0"/>
        <v>0</v>
      </c>
    </row>
    <row r="93" spans="1:7" ht="28.8" x14ac:dyDescent="0.3">
      <c r="A93" s="5">
        <v>44</v>
      </c>
      <c r="B93" s="6" t="s">
        <v>71</v>
      </c>
      <c r="C93" s="7">
        <v>0.13</v>
      </c>
      <c r="D93" s="7" t="s">
        <v>72</v>
      </c>
      <c r="E93" s="7">
        <v>80</v>
      </c>
      <c r="F93" s="18"/>
      <c r="G93" s="7">
        <f t="shared" si="0"/>
        <v>0</v>
      </c>
    </row>
    <row r="94" spans="1:7" ht="28.8" x14ac:dyDescent="0.3">
      <c r="A94" s="5">
        <v>45</v>
      </c>
      <c r="B94" s="6" t="s">
        <v>73</v>
      </c>
      <c r="C94" s="7">
        <v>0.25</v>
      </c>
      <c r="D94" s="7" t="s">
        <v>74</v>
      </c>
      <c r="E94" s="7">
        <v>40</v>
      </c>
      <c r="F94" s="18"/>
      <c r="G94" s="7">
        <f t="shared" ref="G94:G95" si="1">IF(F94 &gt;E94,E94 *C94,C94*F94)</f>
        <v>0</v>
      </c>
    </row>
    <row r="95" spans="1:7" ht="28.8" x14ac:dyDescent="0.3">
      <c r="A95" s="5">
        <v>46</v>
      </c>
      <c r="B95" s="6" t="s">
        <v>75</v>
      </c>
      <c r="C95" s="7">
        <v>0.25</v>
      </c>
      <c r="D95" s="7" t="s">
        <v>76</v>
      </c>
      <c r="E95" s="7">
        <v>40</v>
      </c>
      <c r="F95" s="18"/>
      <c r="G95" s="7">
        <f t="shared" si="1"/>
        <v>0</v>
      </c>
    </row>
    <row r="96" spans="1:7" x14ac:dyDescent="0.3">
      <c r="A96" s="9"/>
      <c r="B96" s="9"/>
      <c r="C96" s="9"/>
      <c r="D96" s="9"/>
      <c r="E96" s="16"/>
      <c r="F96" s="10" t="s">
        <v>31</v>
      </c>
      <c r="G96" s="7">
        <f>SUM(G91:G95)</f>
        <v>0</v>
      </c>
    </row>
    <row r="97" spans="1:7" x14ac:dyDescent="0.3">
      <c r="A97" s="11"/>
      <c r="B97" s="11"/>
      <c r="C97" s="11"/>
      <c r="D97" s="11"/>
      <c r="E97" s="17"/>
      <c r="F97" s="10" t="s">
        <v>32</v>
      </c>
      <c r="G97" s="7">
        <v>1</v>
      </c>
    </row>
    <row r="98" spans="1:7" x14ac:dyDescent="0.3">
      <c r="A98" s="11"/>
      <c r="B98" s="11"/>
      <c r="C98" s="11"/>
      <c r="D98" s="11"/>
      <c r="E98" s="17"/>
      <c r="F98" s="10" t="s">
        <v>33</v>
      </c>
      <c r="G98" s="7">
        <v>10</v>
      </c>
    </row>
    <row r="99" spans="1:7" x14ac:dyDescent="0.3">
      <c r="A99" s="11"/>
      <c r="B99" s="11"/>
      <c r="C99" s="11"/>
      <c r="D99" s="11"/>
      <c r="E99" s="17"/>
      <c r="F99" s="10" t="s">
        <v>34</v>
      </c>
      <c r="G99" s="7">
        <f>IF(G96*G97&gt;G98,G98,G96*G97)</f>
        <v>0</v>
      </c>
    </row>
    <row r="100" spans="1:7" x14ac:dyDescent="0.3">
      <c r="A100" s="12"/>
      <c r="B100" s="13"/>
      <c r="C100" s="14"/>
      <c r="D100" s="14"/>
      <c r="E100" s="14"/>
      <c r="F100" s="14"/>
      <c r="G100" s="14"/>
    </row>
    <row r="101" spans="1:7" x14ac:dyDescent="0.3">
      <c r="A101" s="1" t="s">
        <v>77</v>
      </c>
      <c r="B101" s="1"/>
      <c r="C101" s="1"/>
      <c r="D101" s="1"/>
      <c r="E101" s="1"/>
      <c r="F101" s="1"/>
      <c r="G101" s="1"/>
    </row>
    <row r="102" spans="1:7" ht="43.2" x14ac:dyDescent="0.3">
      <c r="A102" s="2"/>
      <c r="B102" s="3"/>
      <c r="C102" s="4" t="s">
        <v>1</v>
      </c>
      <c r="D102" s="4" t="s">
        <v>2</v>
      </c>
      <c r="E102" s="4" t="s">
        <v>3</v>
      </c>
      <c r="F102" s="4" t="s">
        <v>4</v>
      </c>
      <c r="G102" s="4" t="s">
        <v>5</v>
      </c>
    </row>
    <row r="103" spans="1:7" x14ac:dyDescent="0.3">
      <c r="A103" s="5">
        <v>47</v>
      </c>
      <c r="B103" s="6" t="s">
        <v>78</v>
      </c>
      <c r="C103" s="7">
        <v>10</v>
      </c>
      <c r="D103" s="7" t="s">
        <v>79</v>
      </c>
      <c r="E103" s="7">
        <v>1</v>
      </c>
      <c r="F103" s="18"/>
      <c r="G103" s="19">
        <f t="shared" ref="G103" si="2">IF(F103 &gt;E103,E103 *C103,C103*F103)</f>
        <v>0</v>
      </c>
    </row>
    <row r="104" spans="1:7" x14ac:dyDescent="0.3">
      <c r="A104" s="9"/>
      <c r="B104" s="9"/>
      <c r="C104" s="9"/>
      <c r="D104" s="9"/>
      <c r="E104" s="16"/>
      <c r="F104" s="10" t="s">
        <v>31</v>
      </c>
      <c r="G104" s="7">
        <f>SUM(G103)</f>
        <v>0</v>
      </c>
    </row>
    <row r="105" spans="1:7" x14ac:dyDescent="0.3">
      <c r="A105" s="11"/>
      <c r="B105" s="11"/>
      <c r="C105" s="11"/>
      <c r="D105" s="11"/>
      <c r="E105" s="17"/>
      <c r="F105" s="10" t="s">
        <v>32</v>
      </c>
      <c r="G105" s="7">
        <v>1</v>
      </c>
    </row>
    <row r="106" spans="1:7" x14ac:dyDescent="0.3">
      <c r="A106" s="11"/>
      <c r="B106" s="11"/>
      <c r="C106" s="11"/>
      <c r="D106" s="11"/>
      <c r="E106" s="17"/>
      <c r="F106" s="10" t="s">
        <v>33</v>
      </c>
      <c r="G106" s="7">
        <v>10</v>
      </c>
    </row>
    <row r="107" spans="1:7" x14ac:dyDescent="0.3">
      <c r="A107" s="11"/>
      <c r="B107" s="11"/>
      <c r="C107" s="11"/>
      <c r="D107" s="11"/>
      <c r="E107" s="17"/>
      <c r="F107" s="10" t="s">
        <v>34</v>
      </c>
      <c r="G107" s="7">
        <f>IF(G104*G105&gt;G106,G106,G104*G105)</f>
        <v>0</v>
      </c>
    </row>
    <row r="108" spans="1:7" x14ac:dyDescent="0.3">
      <c r="A108" s="12"/>
      <c r="B108" s="20" t="s">
        <v>80</v>
      </c>
      <c r="C108" s="21">
        <f>ROUNDUP(SUM(G107,G99,G87,G78,G69,G54,G38,G29),0)</f>
        <v>0</v>
      </c>
      <c r="D108" s="22"/>
      <c r="E108" s="22"/>
      <c r="F108" s="22"/>
      <c r="G108" s="22"/>
    </row>
  </sheetData>
  <sheetProtection algorithmName="SHA-512" hashValue="Sjh7/n+VAFbcQygbDbrpwVQIgD9mcpwmZr/kJRYHrYIzLKqOHIGuav8pOcQPycPRPRzY1oxpmRSluT28xc3E0Q==" saltValue="ENsZZoLVUo3X3NSUtAfL3w==" spinCount="100000" sheet="1" objects="1" scenarios="1"/>
  <mergeCells count="27">
    <mergeCell ref="B2:G2"/>
    <mergeCell ref="B4:G4"/>
    <mergeCell ref="B3:G3"/>
    <mergeCell ref="A89:G89"/>
    <mergeCell ref="A90:B90"/>
    <mergeCell ref="A96:E99"/>
    <mergeCell ref="A101:G101"/>
    <mergeCell ref="A102:B102"/>
    <mergeCell ref="A104:E107"/>
    <mergeCell ref="A71:G71"/>
    <mergeCell ref="A72:B72"/>
    <mergeCell ref="A75:E78"/>
    <mergeCell ref="A80:G80"/>
    <mergeCell ref="A81:B81"/>
    <mergeCell ref="A84:E87"/>
    <mergeCell ref="A40:G40"/>
    <mergeCell ref="A41:B41"/>
    <mergeCell ref="A51:E54"/>
    <mergeCell ref="A56:G56"/>
    <mergeCell ref="A57:B57"/>
    <mergeCell ref="A66:E69"/>
    <mergeCell ref="A6:G6"/>
    <mergeCell ref="A7:B7"/>
    <mergeCell ref="A26:E29"/>
    <mergeCell ref="A31:G31"/>
    <mergeCell ref="A32:B32"/>
    <mergeCell ref="A35:E38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910994-8D9B-43F9-AE42-76046EC77ECF}">
  <dimension ref="A1:G71"/>
  <sheetViews>
    <sheetView zoomScaleNormal="100" workbookViewId="0">
      <selection activeCell="F7" sqref="F3:F7"/>
    </sheetView>
  </sheetViews>
  <sheetFormatPr defaultRowHeight="14.4" x14ac:dyDescent="0.3"/>
  <cols>
    <col min="1" max="1" width="5.6640625" customWidth="1"/>
    <col min="2" max="2" width="46.33203125" customWidth="1"/>
    <col min="3" max="3" width="11.33203125" customWidth="1"/>
    <col min="4" max="4" width="8.77734375" customWidth="1"/>
    <col min="5" max="5" width="13.109375" customWidth="1"/>
    <col min="6" max="6" width="17.6640625" customWidth="1"/>
    <col min="7" max="7" width="9.77734375" customWidth="1"/>
  </cols>
  <sheetData>
    <row r="1" spans="1:7" x14ac:dyDescent="0.3">
      <c r="A1" s="23" t="s">
        <v>81</v>
      </c>
      <c r="B1" s="23"/>
      <c r="C1" s="23"/>
      <c r="D1" s="23"/>
      <c r="E1" s="23"/>
      <c r="F1" s="23"/>
      <c r="G1" s="23"/>
    </row>
    <row r="2" spans="1:7" ht="43.2" x14ac:dyDescent="0.3">
      <c r="A2" s="24"/>
      <c r="B2" s="25"/>
      <c r="C2" s="26" t="s">
        <v>1</v>
      </c>
      <c r="D2" s="26" t="s">
        <v>2</v>
      </c>
      <c r="E2" s="26" t="s">
        <v>3</v>
      </c>
      <c r="F2" s="26" t="s">
        <v>4</v>
      </c>
      <c r="G2" s="26" t="s">
        <v>5</v>
      </c>
    </row>
    <row r="3" spans="1:7" ht="57.6" x14ac:dyDescent="0.3">
      <c r="A3" s="5">
        <v>1</v>
      </c>
      <c r="B3" s="6" t="s">
        <v>82</v>
      </c>
      <c r="C3" s="7">
        <v>0.25</v>
      </c>
      <c r="D3" s="7" t="s">
        <v>83</v>
      </c>
      <c r="E3" s="7">
        <v>40</v>
      </c>
      <c r="F3" s="8"/>
      <c r="G3" s="7">
        <f>IF(F3 &gt;E3,E3 *C3,C3*F3)</f>
        <v>0</v>
      </c>
    </row>
    <row r="4" spans="1:7" ht="43.2" x14ac:dyDescent="0.3">
      <c r="A4" s="5">
        <v>2</v>
      </c>
      <c r="B4" s="6" t="s">
        <v>84</v>
      </c>
      <c r="C4" s="7">
        <v>0.25</v>
      </c>
      <c r="D4" s="7" t="s">
        <v>85</v>
      </c>
      <c r="E4" s="7">
        <v>40</v>
      </c>
      <c r="F4" s="8"/>
      <c r="G4" s="7">
        <f t="shared" ref="G4:G66" si="0">IF(F4 &gt;E4,E4 *C4,C4*F4)</f>
        <v>0</v>
      </c>
    </row>
    <row r="5" spans="1:7" ht="57.6" x14ac:dyDescent="0.3">
      <c r="A5" s="5">
        <v>3</v>
      </c>
      <c r="B5" s="6" t="s">
        <v>86</v>
      </c>
      <c r="C5" s="7">
        <v>0.25</v>
      </c>
      <c r="D5" s="7" t="s">
        <v>83</v>
      </c>
      <c r="E5" s="7">
        <v>40</v>
      </c>
      <c r="F5" s="8"/>
      <c r="G5" s="7">
        <f t="shared" si="0"/>
        <v>0</v>
      </c>
    </row>
    <row r="6" spans="1:7" ht="57.6" x14ac:dyDescent="0.3">
      <c r="A6" s="5">
        <v>4</v>
      </c>
      <c r="B6" s="6" t="s">
        <v>87</v>
      </c>
      <c r="C6" s="7">
        <v>0.25</v>
      </c>
      <c r="D6" s="7" t="s">
        <v>83</v>
      </c>
      <c r="E6" s="7">
        <v>40</v>
      </c>
      <c r="F6" s="8"/>
      <c r="G6" s="7">
        <f t="shared" si="0"/>
        <v>0</v>
      </c>
    </row>
    <row r="7" spans="1:7" ht="28.8" x14ac:dyDescent="0.3">
      <c r="A7" s="5">
        <v>5</v>
      </c>
      <c r="B7" s="6" t="s">
        <v>88</v>
      </c>
      <c r="C7" s="7">
        <v>0.1</v>
      </c>
      <c r="D7" s="7" t="s">
        <v>7</v>
      </c>
      <c r="E7" s="7">
        <v>100</v>
      </c>
      <c r="F7" s="8"/>
      <c r="G7" s="7">
        <f t="shared" si="0"/>
        <v>0</v>
      </c>
    </row>
    <row r="8" spans="1:7" x14ac:dyDescent="0.3">
      <c r="A8" s="9"/>
      <c r="B8" s="9"/>
      <c r="C8" s="9"/>
      <c r="D8" s="9"/>
      <c r="E8" s="16"/>
      <c r="F8" s="10" t="s">
        <v>31</v>
      </c>
      <c r="G8" s="7">
        <f>SUM(G3:G7)</f>
        <v>0</v>
      </c>
    </row>
    <row r="9" spans="1:7" x14ac:dyDescent="0.3">
      <c r="A9" s="11"/>
      <c r="B9" s="11"/>
      <c r="C9" s="11"/>
      <c r="D9" s="11"/>
      <c r="E9" s="17"/>
      <c r="F9" s="10" t="s">
        <v>32</v>
      </c>
      <c r="G9" s="7">
        <v>2</v>
      </c>
    </row>
    <row r="10" spans="1:7" x14ac:dyDescent="0.3">
      <c r="A10" s="11"/>
      <c r="B10" s="11"/>
      <c r="C10" s="11"/>
      <c r="D10" s="11"/>
      <c r="E10" s="17"/>
      <c r="F10" s="10" t="s">
        <v>33</v>
      </c>
      <c r="G10" s="7">
        <v>20</v>
      </c>
    </row>
    <row r="11" spans="1:7" x14ac:dyDescent="0.3">
      <c r="A11" s="11"/>
      <c r="B11" s="11"/>
      <c r="C11" s="11"/>
      <c r="D11" s="11"/>
      <c r="E11" s="17"/>
      <c r="F11" s="10" t="s">
        <v>34</v>
      </c>
      <c r="G11" s="7">
        <f>IF(G8*G9&gt;G10,G10,G8*G9)</f>
        <v>0</v>
      </c>
    </row>
    <row r="12" spans="1:7" x14ac:dyDescent="0.3">
      <c r="A12" s="12"/>
      <c r="B12" s="13"/>
      <c r="C12" s="14"/>
      <c r="D12" s="14"/>
      <c r="E12" s="14"/>
      <c r="F12" s="14"/>
      <c r="G12" s="14"/>
    </row>
    <row r="13" spans="1:7" x14ac:dyDescent="0.3">
      <c r="A13" s="23" t="s">
        <v>89</v>
      </c>
      <c r="B13" s="23"/>
      <c r="C13" s="23"/>
      <c r="D13" s="23"/>
      <c r="E13" s="23"/>
      <c r="F13" s="23"/>
      <c r="G13" s="23"/>
    </row>
    <row r="14" spans="1:7" ht="43.2" x14ac:dyDescent="0.3">
      <c r="A14" s="24"/>
      <c r="B14" s="25"/>
      <c r="C14" s="26" t="s">
        <v>1</v>
      </c>
      <c r="D14" s="26" t="s">
        <v>2</v>
      </c>
      <c r="E14" s="26" t="s">
        <v>3</v>
      </c>
      <c r="F14" s="26" t="s">
        <v>90</v>
      </c>
      <c r="G14" s="26" t="s">
        <v>5</v>
      </c>
    </row>
    <row r="15" spans="1:7" ht="43.2" x14ac:dyDescent="0.3">
      <c r="A15" s="5">
        <v>6</v>
      </c>
      <c r="B15" s="6" t="s">
        <v>91</v>
      </c>
      <c r="C15" s="7">
        <v>10</v>
      </c>
      <c r="D15" s="7" t="s">
        <v>92</v>
      </c>
      <c r="E15" s="7">
        <v>1</v>
      </c>
      <c r="F15" s="8"/>
      <c r="G15" s="7">
        <f t="shared" si="0"/>
        <v>0</v>
      </c>
    </row>
    <row r="16" spans="1:7" ht="57.6" x14ac:dyDescent="0.3">
      <c r="A16" s="5">
        <v>7</v>
      </c>
      <c r="B16" s="6" t="s">
        <v>93</v>
      </c>
      <c r="C16" s="7">
        <v>2</v>
      </c>
      <c r="D16" s="7" t="s">
        <v>94</v>
      </c>
      <c r="E16" s="7">
        <v>5</v>
      </c>
      <c r="F16" s="8"/>
      <c r="G16" s="7">
        <f t="shared" si="0"/>
        <v>0</v>
      </c>
    </row>
    <row r="17" spans="1:7" x14ac:dyDescent="0.3">
      <c r="A17" s="9"/>
      <c r="B17" s="9"/>
      <c r="C17" s="9"/>
      <c r="D17" s="9"/>
      <c r="E17" s="16"/>
      <c r="F17" s="10" t="s">
        <v>31</v>
      </c>
      <c r="G17" s="7">
        <f>SUM(G15:G16)</f>
        <v>0</v>
      </c>
    </row>
    <row r="18" spans="1:7" x14ac:dyDescent="0.3">
      <c r="A18" s="11"/>
      <c r="B18" s="11"/>
      <c r="C18" s="11"/>
      <c r="D18" s="11"/>
      <c r="E18" s="17"/>
      <c r="F18" s="10" t="s">
        <v>32</v>
      </c>
      <c r="G18" s="7">
        <v>1</v>
      </c>
    </row>
    <row r="19" spans="1:7" x14ac:dyDescent="0.3">
      <c r="A19" s="11"/>
      <c r="B19" s="11"/>
      <c r="C19" s="11"/>
      <c r="D19" s="11"/>
      <c r="E19" s="17"/>
      <c r="F19" s="10" t="s">
        <v>33</v>
      </c>
      <c r="G19" s="7">
        <v>10</v>
      </c>
    </row>
    <row r="20" spans="1:7" x14ac:dyDescent="0.3">
      <c r="A20" s="11"/>
      <c r="B20" s="11"/>
      <c r="C20" s="11"/>
      <c r="D20" s="11"/>
      <c r="E20" s="17"/>
      <c r="F20" s="10" t="s">
        <v>34</v>
      </c>
      <c r="G20" s="7">
        <f>IF(G17*G18&gt;G19,G19,G17*G18)</f>
        <v>0</v>
      </c>
    </row>
    <row r="21" spans="1:7" x14ac:dyDescent="0.3">
      <c r="A21" s="12"/>
      <c r="B21" s="13"/>
      <c r="C21" s="14"/>
      <c r="D21" s="14"/>
      <c r="E21" s="14"/>
      <c r="F21" s="14"/>
      <c r="G21" s="14"/>
    </row>
    <row r="22" spans="1:7" x14ac:dyDescent="0.3">
      <c r="A22" s="23" t="s">
        <v>95</v>
      </c>
      <c r="B22" s="23"/>
      <c r="C22" s="23"/>
      <c r="D22" s="23"/>
      <c r="E22" s="23"/>
      <c r="F22" s="23"/>
      <c r="G22" s="23"/>
    </row>
    <row r="23" spans="1:7" ht="43.2" x14ac:dyDescent="0.3">
      <c r="A23" s="24"/>
      <c r="B23" s="25"/>
      <c r="C23" s="26" t="s">
        <v>1</v>
      </c>
      <c r="D23" s="26" t="s">
        <v>2</v>
      </c>
      <c r="E23" s="26" t="s">
        <v>3</v>
      </c>
      <c r="F23" s="26" t="s">
        <v>90</v>
      </c>
      <c r="G23" s="26" t="s">
        <v>5</v>
      </c>
    </row>
    <row r="24" spans="1:7" ht="43.2" x14ac:dyDescent="0.3">
      <c r="A24" s="5">
        <v>8</v>
      </c>
      <c r="B24" s="6" t="s">
        <v>96</v>
      </c>
      <c r="C24" s="7">
        <v>0.4</v>
      </c>
      <c r="D24" s="7" t="s">
        <v>7</v>
      </c>
      <c r="E24" s="7">
        <v>25</v>
      </c>
      <c r="F24" s="18"/>
      <c r="G24" s="7">
        <f t="shared" si="0"/>
        <v>0</v>
      </c>
    </row>
    <row r="25" spans="1:7" ht="43.2" x14ac:dyDescent="0.3">
      <c r="A25" s="5">
        <v>9</v>
      </c>
      <c r="B25" s="6" t="s">
        <v>97</v>
      </c>
      <c r="C25" s="7">
        <v>0.4</v>
      </c>
      <c r="D25" s="7" t="s">
        <v>7</v>
      </c>
      <c r="E25" s="7">
        <v>25</v>
      </c>
      <c r="F25" s="18"/>
      <c r="G25" s="7">
        <f t="shared" si="0"/>
        <v>0</v>
      </c>
    </row>
    <row r="26" spans="1:7" x14ac:dyDescent="0.3">
      <c r="A26" s="9"/>
      <c r="B26" s="9"/>
      <c r="C26" s="9"/>
      <c r="D26" s="9"/>
      <c r="E26" s="16"/>
      <c r="F26" s="10" t="s">
        <v>31</v>
      </c>
      <c r="G26" s="7">
        <f>SUM(G24:G25)</f>
        <v>0</v>
      </c>
    </row>
    <row r="27" spans="1:7" x14ac:dyDescent="0.3">
      <c r="A27" s="11"/>
      <c r="B27" s="11"/>
      <c r="C27" s="11"/>
      <c r="D27" s="11"/>
      <c r="E27" s="17"/>
      <c r="F27" s="10" t="s">
        <v>32</v>
      </c>
      <c r="G27" s="7">
        <v>1</v>
      </c>
    </row>
    <row r="28" spans="1:7" x14ac:dyDescent="0.3">
      <c r="A28" s="11"/>
      <c r="B28" s="11"/>
      <c r="C28" s="11"/>
      <c r="D28" s="11"/>
      <c r="E28" s="17"/>
      <c r="F28" s="10" t="s">
        <v>33</v>
      </c>
      <c r="G28" s="7">
        <v>10</v>
      </c>
    </row>
    <row r="29" spans="1:7" x14ac:dyDescent="0.3">
      <c r="A29" s="11"/>
      <c r="B29" s="11"/>
      <c r="C29" s="11"/>
      <c r="D29" s="11"/>
      <c r="E29" s="17"/>
      <c r="F29" s="10" t="s">
        <v>34</v>
      </c>
      <c r="G29" s="7">
        <f>IF(G26*G27&gt;G28,G28,G26*G27)</f>
        <v>0</v>
      </c>
    </row>
    <row r="30" spans="1:7" x14ac:dyDescent="0.3">
      <c r="A30" s="12"/>
      <c r="B30" s="13"/>
      <c r="C30" s="14"/>
      <c r="D30" s="14"/>
      <c r="E30" s="14"/>
      <c r="F30" s="14"/>
      <c r="G30" s="14"/>
    </row>
    <row r="31" spans="1:7" x14ac:dyDescent="0.3">
      <c r="A31" s="23" t="s">
        <v>98</v>
      </c>
      <c r="B31" s="23"/>
      <c r="C31" s="23"/>
      <c r="D31" s="23"/>
      <c r="E31" s="23"/>
      <c r="F31" s="23"/>
      <c r="G31" s="23"/>
    </row>
    <row r="32" spans="1:7" ht="43.2" x14ac:dyDescent="0.3">
      <c r="A32" s="24"/>
      <c r="B32" s="25"/>
      <c r="C32" s="26" t="s">
        <v>1</v>
      </c>
      <c r="D32" s="26" t="s">
        <v>2</v>
      </c>
      <c r="E32" s="26" t="s">
        <v>3</v>
      </c>
      <c r="F32" s="26" t="s">
        <v>4</v>
      </c>
      <c r="G32" s="26" t="s">
        <v>5</v>
      </c>
    </row>
    <row r="33" spans="1:7" ht="43.2" x14ac:dyDescent="0.3">
      <c r="A33" s="5">
        <v>10</v>
      </c>
      <c r="B33" s="6" t="s">
        <v>99</v>
      </c>
      <c r="C33" s="7">
        <v>2.5</v>
      </c>
      <c r="D33" s="7" t="s">
        <v>100</v>
      </c>
      <c r="E33" s="7">
        <v>4</v>
      </c>
      <c r="F33" s="18"/>
      <c r="G33" s="7">
        <f t="shared" si="0"/>
        <v>0</v>
      </c>
    </row>
    <row r="34" spans="1:7" ht="43.2" x14ac:dyDescent="0.3">
      <c r="A34" s="5">
        <v>11</v>
      </c>
      <c r="B34" s="6" t="s">
        <v>101</v>
      </c>
      <c r="C34" s="7">
        <v>2.5</v>
      </c>
      <c r="D34" s="7" t="s">
        <v>100</v>
      </c>
      <c r="E34" s="7">
        <v>4</v>
      </c>
      <c r="F34" s="18"/>
      <c r="G34" s="7">
        <f t="shared" si="0"/>
        <v>0</v>
      </c>
    </row>
    <row r="35" spans="1:7" ht="43.2" x14ac:dyDescent="0.3">
      <c r="A35" s="5">
        <v>12</v>
      </c>
      <c r="B35" s="6" t="s">
        <v>102</v>
      </c>
      <c r="C35" s="7">
        <v>1.25</v>
      </c>
      <c r="D35" s="7" t="s">
        <v>100</v>
      </c>
      <c r="E35" s="7">
        <v>8</v>
      </c>
      <c r="F35" s="18"/>
      <c r="G35" s="7">
        <f t="shared" si="0"/>
        <v>0</v>
      </c>
    </row>
    <row r="36" spans="1:7" ht="43.2" x14ac:dyDescent="0.3">
      <c r="A36" s="5">
        <v>13</v>
      </c>
      <c r="B36" s="6" t="s">
        <v>103</v>
      </c>
      <c r="C36" s="7">
        <v>0.1</v>
      </c>
      <c r="D36" s="7" t="s">
        <v>7</v>
      </c>
      <c r="E36" s="7">
        <v>100</v>
      </c>
      <c r="F36" s="18"/>
      <c r="G36" s="7">
        <f t="shared" si="0"/>
        <v>0</v>
      </c>
    </row>
    <row r="37" spans="1:7" ht="43.2" x14ac:dyDescent="0.3">
      <c r="A37" s="5">
        <v>14</v>
      </c>
      <c r="B37" s="6" t="s">
        <v>104</v>
      </c>
      <c r="C37" s="7">
        <v>0.1</v>
      </c>
      <c r="D37" s="7" t="s">
        <v>7</v>
      </c>
      <c r="E37" s="7">
        <v>100</v>
      </c>
      <c r="F37" s="18"/>
      <c r="G37" s="7">
        <f t="shared" si="0"/>
        <v>0</v>
      </c>
    </row>
    <row r="38" spans="1:7" ht="72" x14ac:dyDescent="0.3">
      <c r="A38" s="5">
        <v>15</v>
      </c>
      <c r="B38" s="6" t="s">
        <v>105</v>
      </c>
      <c r="C38" s="7">
        <v>0.1</v>
      </c>
      <c r="D38" s="7" t="s">
        <v>7</v>
      </c>
      <c r="E38" s="7">
        <v>100</v>
      </c>
      <c r="F38" s="18"/>
      <c r="G38" s="7">
        <f t="shared" si="0"/>
        <v>0</v>
      </c>
    </row>
    <row r="39" spans="1:7" x14ac:dyDescent="0.3">
      <c r="A39" s="9"/>
      <c r="B39" s="9"/>
      <c r="C39" s="9"/>
      <c r="D39" s="9"/>
      <c r="E39" s="16"/>
      <c r="F39" s="10" t="s">
        <v>31</v>
      </c>
      <c r="G39" s="7">
        <f>SUM(G33:G38)</f>
        <v>0</v>
      </c>
    </row>
    <row r="40" spans="1:7" x14ac:dyDescent="0.3">
      <c r="A40" s="11"/>
      <c r="B40" s="11"/>
      <c r="C40" s="11"/>
      <c r="D40" s="11"/>
      <c r="E40" s="17"/>
      <c r="F40" s="10" t="s">
        <v>32</v>
      </c>
      <c r="G40" s="7">
        <v>2</v>
      </c>
    </row>
    <row r="41" spans="1:7" x14ac:dyDescent="0.3">
      <c r="A41" s="11"/>
      <c r="B41" s="11"/>
      <c r="C41" s="11"/>
      <c r="D41" s="11"/>
      <c r="E41" s="17"/>
      <c r="F41" s="10" t="s">
        <v>33</v>
      </c>
      <c r="G41" s="7">
        <v>20</v>
      </c>
    </row>
    <row r="42" spans="1:7" x14ac:dyDescent="0.3">
      <c r="A42" s="11"/>
      <c r="B42" s="11"/>
      <c r="C42" s="11"/>
      <c r="D42" s="11"/>
      <c r="E42" s="17"/>
      <c r="F42" s="10" t="s">
        <v>34</v>
      </c>
      <c r="G42" s="7">
        <f>IF(G39*G40&gt;G41,G41,G39*G40)</f>
        <v>0</v>
      </c>
    </row>
    <row r="43" spans="1:7" x14ac:dyDescent="0.3">
      <c r="A43" s="12"/>
      <c r="B43" s="13"/>
      <c r="C43" s="14"/>
      <c r="D43" s="14"/>
      <c r="E43" s="14"/>
      <c r="F43" s="14"/>
      <c r="G43" s="14"/>
    </row>
    <row r="44" spans="1:7" x14ac:dyDescent="0.3">
      <c r="A44" s="23" t="s">
        <v>106</v>
      </c>
      <c r="B44" s="23"/>
      <c r="C44" s="23"/>
      <c r="D44" s="23"/>
      <c r="E44" s="23"/>
      <c r="F44" s="23"/>
      <c r="G44" s="23"/>
    </row>
    <row r="45" spans="1:7" ht="43.2" x14ac:dyDescent="0.3">
      <c r="A45" s="24"/>
      <c r="B45" s="25"/>
      <c r="C45" s="26" t="s">
        <v>1</v>
      </c>
      <c r="D45" s="26" t="s">
        <v>2</v>
      </c>
      <c r="E45" s="26" t="s">
        <v>3</v>
      </c>
      <c r="F45" s="26" t="s">
        <v>90</v>
      </c>
      <c r="G45" s="26" t="s">
        <v>5</v>
      </c>
    </row>
    <row r="46" spans="1:7" ht="43.2" x14ac:dyDescent="0.3">
      <c r="A46" s="5">
        <v>16</v>
      </c>
      <c r="B46" s="6" t="s">
        <v>107</v>
      </c>
      <c r="C46" s="7">
        <v>1.25</v>
      </c>
      <c r="D46" s="7" t="s">
        <v>100</v>
      </c>
      <c r="E46" s="7">
        <v>8</v>
      </c>
      <c r="F46" s="18"/>
      <c r="G46" s="7">
        <f t="shared" si="0"/>
        <v>0</v>
      </c>
    </row>
    <row r="47" spans="1:7" ht="43.2" x14ac:dyDescent="0.3">
      <c r="A47" s="5">
        <v>17</v>
      </c>
      <c r="B47" s="6" t="s">
        <v>108</v>
      </c>
      <c r="C47" s="7">
        <v>0.6</v>
      </c>
      <c r="D47" s="7" t="s">
        <v>100</v>
      </c>
      <c r="E47" s="7">
        <v>16</v>
      </c>
      <c r="F47" s="18"/>
      <c r="G47" s="7">
        <f t="shared" si="0"/>
        <v>0</v>
      </c>
    </row>
    <row r="48" spans="1:7" ht="28.8" x14ac:dyDescent="0.3">
      <c r="A48" s="5">
        <v>18</v>
      </c>
      <c r="B48" s="6" t="s">
        <v>109</v>
      </c>
      <c r="C48" s="7">
        <v>1.25</v>
      </c>
      <c r="D48" s="7" t="s">
        <v>16</v>
      </c>
      <c r="E48" s="7">
        <v>8</v>
      </c>
      <c r="F48" s="18"/>
      <c r="G48" s="7">
        <f t="shared" si="0"/>
        <v>0</v>
      </c>
    </row>
    <row r="49" spans="1:7" x14ac:dyDescent="0.3">
      <c r="A49" s="9"/>
      <c r="B49" s="9"/>
      <c r="C49" s="9"/>
      <c r="D49" s="9"/>
      <c r="E49" s="16"/>
      <c r="F49" s="10" t="s">
        <v>31</v>
      </c>
      <c r="G49" s="7">
        <f>SUM(G46:G48)</f>
        <v>0</v>
      </c>
    </row>
    <row r="50" spans="1:7" x14ac:dyDescent="0.3">
      <c r="A50" s="11"/>
      <c r="B50" s="11"/>
      <c r="C50" s="11"/>
      <c r="D50" s="11"/>
      <c r="E50" s="17"/>
      <c r="F50" s="10" t="s">
        <v>32</v>
      </c>
      <c r="G50" s="7">
        <v>2</v>
      </c>
    </row>
    <row r="51" spans="1:7" x14ac:dyDescent="0.3">
      <c r="A51" s="11"/>
      <c r="B51" s="11"/>
      <c r="C51" s="11"/>
      <c r="D51" s="11"/>
      <c r="E51" s="17"/>
      <c r="F51" s="10" t="s">
        <v>33</v>
      </c>
      <c r="G51" s="7">
        <v>20</v>
      </c>
    </row>
    <row r="52" spans="1:7" x14ac:dyDescent="0.3">
      <c r="A52" s="11"/>
      <c r="B52" s="11"/>
      <c r="C52" s="11"/>
      <c r="D52" s="11"/>
      <c r="E52" s="17"/>
      <c r="F52" s="10" t="s">
        <v>34</v>
      </c>
      <c r="G52" s="7">
        <f>IF(G49*G50&gt;G51,G51,G49*G50)</f>
        <v>0</v>
      </c>
    </row>
    <row r="53" spans="1:7" x14ac:dyDescent="0.3">
      <c r="A53" s="12"/>
      <c r="B53" s="13"/>
      <c r="C53" s="14"/>
      <c r="D53" s="14"/>
      <c r="E53" s="14"/>
      <c r="F53" s="14"/>
      <c r="G53" s="14"/>
    </row>
    <row r="54" spans="1:7" x14ac:dyDescent="0.3">
      <c r="A54" s="23" t="s">
        <v>110</v>
      </c>
      <c r="B54" s="23"/>
      <c r="C54" s="23"/>
      <c r="D54" s="23"/>
      <c r="E54" s="23"/>
      <c r="F54" s="23"/>
      <c r="G54" s="23"/>
    </row>
    <row r="55" spans="1:7" ht="43.2" x14ac:dyDescent="0.3">
      <c r="A55" s="24"/>
      <c r="B55" s="25"/>
      <c r="C55" s="26" t="s">
        <v>1</v>
      </c>
      <c r="D55" s="26" t="s">
        <v>2</v>
      </c>
      <c r="E55" s="26" t="s">
        <v>3</v>
      </c>
      <c r="F55" s="26" t="s">
        <v>4</v>
      </c>
      <c r="G55" s="26" t="s">
        <v>5</v>
      </c>
    </row>
    <row r="56" spans="1:7" ht="43.2" x14ac:dyDescent="0.3">
      <c r="A56" s="5">
        <v>19</v>
      </c>
      <c r="B56" s="6" t="s">
        <v>111</v>
      </c>
      <c r="C56" s="7">
        <v>1</v>
      </c>
      <c r="D56" s="7" t="s">
        <v>16</v>
      </c>
      <c r="E56" s="7">
        <v>10</v>
      </c>
      <c r="F56" s="18"/>
      <c r="G56" s="7">
        <f t="shared" si="0"/>
        <v>0</v>
      </c>
    </row>
    <row r="57" spans="1:7" x14ac:dyDescent="0.3">
      <c r="A57" s="5">
        <v>20</v>
      </c>
      <c r="B57" s="6" t="s">
        <v>112</v>
      </c>
      <c r="C57" s="7">
        <v>0.25</v>
      </c>
      <c r="D57" s="7" t="s">
        <v>16</v>
      </c>
      <c r="E57" s="7">
        <v>40</v>
      </c>
      <c r="F57" s="18"/>
      <c r="G57" s="7">
        <f t="shared" si="0"/>
        <v>0</v>
      </c>
    </row>
    <row r="58" spans="1:7" x14ac:dyDescent="0.3">
      <c r="A58" s="9"/>
      <c r="B58" s="9"/>
      <c r="C58" s="9"/>
      <c r="D58" s="9"/>
      <c r="E58" s="16"/>
      <c r="F58" s="10" t="s">
        <v>31</v>
      </c>
      <c r="G58" s="7">
        <f>SUM(G56:G57)</f>
        <v>0</v>
      </c>
    </row>
    <row r="59" spans="1:7" x14ac:dyDescent="0.3">
      <c r="A59" s="11"/>
      <c r="B59" s="11"/>
      <c r="C59" s="11"/>
      <c r="D59" s="11"/>
      <c r="E59" s="17"/>
      <c r="F59" s="10" t="s">
        <v>32</v>
      </c>
      <c r="G59" s="7">
        <v>1</v>
      </c>
    </row>
    <row r="60" spans="1:7" x14ac:dyDescent="0.3">
      <c r="A60" s="11"/>
      <c r="B60" s="11"/>
      <c r="C60" s="11"/>
      <c r="D60" s="11"/>
      <c r="E60" s="17"/>
      <c r="F60" s="10" t="s">
        <v>33</v>
      </c>
      <c r="G60" s="7">
        <v>10</v>
      </c>
    </row>
    <row r="61" spans="1:7" x14ac:dyDescent="0.3">
      <c r="A61" s="11"/>
      <c r="B61" s="11"/>
      <c r="C61" s="11"/>
      <c r="D61" s="11"/>
      <c r="E61" s="17"/>
      <c r="F61" s="10" t="s">
        <v>34</v>
      </c>
      <c r="G61" s="7">
        <f>IF(G58*G59&gt;G60,G60,G58*G59)</f>
        <v>0</v>
      </c>
    </row>
    <row r="62" spans="1:7" x14ac:dyDescent="0.3">
      <c r="A62" s="12"/>
      <c r="B62" s="13"/>
      <c r="C62" s="14"/>
      <c r="D62" s="14"/>
      <c r="E62" s="14"/>
      <c r="F62" s="14"/>
      <c r="G62" s="14"/>
    </row>
    <row r="63" spans="1:7" x14ac:dyDescent="0.3">
      <c r="A63" s="23" t="s">
        <v>113</v>
      </c>
      <c r="B63" s="23"/>
      <c r="C63" s="23"/>
      <c r="D63" s="23"/>
      <c r="E63" s="23"/>
      <c r="F63" s="23"/>
      <c r="G63" s="23"/>
    </row>
    <row r="64" spans="1:7" ht="43.2" x14ac:dyDescent="0.3">
      <c r="A64" s="24"/>
      <c r="B64" s="25"/>
      <c r="C64" s="26" t="s">
        <v>1</v>
      </c>
      <c r="D64" s="26" t="s">
        <v>2</v>
      </c>
      <c r="E64" s="26" t="s">
        <v>3</v>
      </c>
      <c r="F64" s="26" t="s">
        <v>4</v>
      </c>
      <c r="G64" s="26" t="s">
        <v>5</v>
      </c>
    </row>
    <row r="65" spans="1:7" x14ac:dyDescent="0.3">
      <c r="A65" s="5">
        <v>21</v>
      </c>
      <c r="B65" s="6" t="s">
        <v>114</v>
      </c>
      <c r="C65" s="7">
        <v>10</v>
      </c>
      <c r="D65" s="7" t="s">
        <v>79</v>
      </c>
      <c r="E65" s="7">
        <v>1</v>
      </c>
      <c r="F65" s="18"/>
      <c r="G65" s="7">
        <f t="shared" si="0"/>
        <v>0</v>
      </c>
    </row>
    <row r="66" spans="1:7" ht="28.8" x14ac:dyDescent="0.3">
      <c r="A66" s="5">
        <v>22</v>
      </c>
      <c r="B66" s="6" t="s">
        <v>115</v>
      </c>
      <c r="C66" s="7">
        <v>1</v>
      </c>
      <c r="D66" s="7" t="s">
        <v>116</v>
      </c>
      <c r="E66" s="7">
        <v>10</v>
      </c>
      <c r="F66" s="18"/>
      <c r="G66" s="7">
        <f t="shared" si="0"/>
        <v>0</v>
      </c>
    </row>
    <row r="67" spans="1:7" x14ac:dyDescent="0.3">
      <c r="A67" s="9"/>
      <c r="B67" s="9"/>
      <c r="C67" s="9"/>
      <c r="D67" s="9"/>
      <c r="E67" s="16"/>
      <c r="F67" s="10" t="s">
        <v>31</v>
      </c>
      <c r="G67" s="7">
        <f>SUM(G65:G66)</f>
        <v>0</v>
      </c>
    </row>
    <row r="68" spans="1:7" x14ac:dyDescent="0.3">
      <c r="A68" s="11"/>
      <c r="B68" s="11"/>
      <c r="C68" s="11"/>
      <c r="D68" s="11"/>
      <c r="E68" s="17"/>
      <c r="F68" s="10" t="s">
        <v>32</v>
      </c>
      <c r="G68" s="7">
        <v>1</v>
      </c>
    </row>
    <row r="69" spans="1:7" x14ac:dyDescent="0.3">
      <c r="A69" s="11"/>
      <c r="B69" s="11"/>
      <c r="C69" s="11"/>
      <c r="D69" s="11"/>
      <c r="E69" s="17"/>
      <c r="F69" s="10" t="s">
        <v>33</v>
      </c>
      <c r="G69" s="7">
        <v>10</v>
      </c>
    </row>
    <row r="70" spans="1:7" x14ac:dyDescent="0.3">
      <c r="A70" s="11"/>
      <c r="B70" s="11"/>
      <c r="C70" s="11"/>
      <c r="D70" s="11"/>
      <c r="E70" s="17"/>
      <c r="F70" s="10" t="s">
        <v>34</v>
      </c>
      <c r="G70" s="7">
        <f>IF(G67*G68&gt;G69,G69,G67*G68)</f>
        <v>0</v>
      </c>
    </row>
    <row r="71" spans="1:7" x14ac:dyDescent="0.3">
      <c r="A71" s="12"/>
      <c r="B71" s="27" t="s">
        <v>117</v>
      </c>
      <c r="C71" s="28">
        <f>ROUNDUP(SUM(G70,G61,G52,G42,G29,G20,G11),0)</f>
        <v>0</v>
      </c>
      <c r="D71" s="12"/>
      <c r="E71" s="12"/>
      <c r="F71" s="12"/>
      <c r="G71" s="12"/>
    </row>
  </sheetData>
  <sheetProtection algorithmName="SHA-512" hashValue="Yz2VCloO3+MAb8t5K99yxLNRNS4hsER/AkqnEJ5nEzDwrcpc/YJ7Lgbz8Asa6LftnR7OQ9j8XfGMCV0RGMjGXA==" saltValue="+r3XbNCx3rlP+/oVSTMBvQ==" spinCount="100000" sheet="1" objects="1" scenarios="1"/>
  <mergeCells count="21">
    <mergeCell ref="A63:G63"/>
    <mergeCell ref="A64:B64"/>
    <mergeCell ref="A67:E70"/>
    <mergeCell ref="A44:G44"/>
    <mergeCell ref="A45:B45"/>
    <mergeCell ref="A49:E52"/>
    <mergeCell ref="A54:G54"/>
    <mergeCell ref="A55:B55"/>
    <mergeCell ref="A58:E61"/>
    <mergeCell ref="A22:G22"/>
    <mergeCell ref="A23:B23"/>
    <mergeCell ref="A26:E29"/>
    <mergeCell ref="A31:G31"/>
    <mergeCell ref="A32:B32"/>
    <mergeCell ref="A39:E42"/>
    <mergeCell ref="A1:G1"/>
    <mergeCell ref="A2:B2"/>
    <mergeCell ref="A8:E11"/>
    <mergeCell ref="A13:G13"/>
    <mergeCell ref="A14:B14"/>
    <mergeCell ref="A17:E20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2158CC-B943-4FC3-8EDA-C9D0D46FB60D}">
  <dimension ref="A1:G96"/>
  <sheetViews>
    <sheetView zoomScaleNormal="100" workbookViewId="0">
      <selection activeCell="H4" sqref="H4"/>
    </sheetView>
  </sheetViews>
  <sheetFormatPr defaultRowHeight="14.4" x14ac:dyDescent="0.3"/>
  <cols>
    <col min="1" max="1" width="5.6640625" customWidth="1"/>
    <col min="2" max="2" width="46.33203125" customWidth="1"/>
    <col min="3" max="3" width="11.33203125" customWidth="1"/>
    <col min="4" max="4" width="8.77734375" customWidth="1"/>
    <col min="5" max="5" width="13.109375" customWidth="1"/>
    <col min="6" max="6" width="17.6640625" customWidth="1"/>
    <col min="7" max="7" width="10.77734375" customWidth="1"/>
  </cols>
  <sheetData>
    <row r="1" spans="1:7" x14ac:dyDescent="0.3">
      <c r="A1" s="29" t="s">
        <v>118</v>
      </c>
      <c r="B1" s="30"/>
      <c r="C1" s="30"/>
      <c r="D1" s="30"/>
      <c r="E1" s="30"/>
      <c r="F1" s="30"/>
      <c r="G1" s="31"/>
    </row>
    <row r="2" spans="1:7" ht="43.2" x14ac:dyDescent="0.3">
      <c r="A2" s="32"/>
      <c r="B2" s="33"/>
      <c r="C2" s="26" t="s">
        <v>1</v>
      </c>
      <c r="D2" s="26" t="s">
        <v>2</v>
      </c>
      <c r="E2" s="26" t="s">
        <v>119</v>
      </c>
      <c r="F2" s="26" t="s">
        <v>4</v>
      </c>
      <c r="G2" s="26" t="s">
        <v>5</v>
      </c>
    </row>
    <row r="3" spans="1:7" ht="57.6" x14ac:dyDescent="0.3">
      <c r="A3" s="7">
        <v>1</v>
      </c>
      <c r="B3" s="6" t="s">
        <v>120</v>
      </c>
      <c r="C3" s="7">
        <v>10</v>
      </c>
      <c r="D3" s="7" t="s">
        <v>121</v>
      </c>
      <c r="E3" s="7">
        <v>1</v>
      </c>
      <c r="F3" s="18"/>
      <c r="G3" s="7">
        <f>IF(F3 &gt;E3,E3 *C3,C3*F3)</f>
        <v>0</v>
      </c>
    </row>
    <row r="4" spans="1:7" ht="43.2" x14ac:dyDescent="0.3">
      <c r="A4" s="7">
        <v>2</v>
      </c>
      <c r="B4" s="6" t="s">
        <v>122</v>
      </c>
      <c r="C4" s="7">
        <v>10</v>
      </c>
      <c r="D4" s="7" t="s">
        <v>123</v>
      </c>
      <c r="E4" s="7">
        <v>1</v>
      </c>
      <c r="F4" s="18"/>
      <c r="G4" s="7">
        <f t="shared" ref="G4:G90" si="0">IF(F4 &gt;E4,E4 *C4,C4*F4)</f>
        <v>0</v>
      </c>
    </row>
    <row r="5" spans="1:7" x14ac:dyDescent="0.3">
      <c r="A5" s="34"/>
      <c r="B5" s="34"/>
      <c r="C5" s="34"/>
      <c r="D5" s="34"/>
      <c r="E5" s="35"/>
      <c r="F5" s="10" t="s">
        <v>31</v>
      </c>
      <c r="G5" s="7">
        <f>SUM(G3:G4)</f>
        <v>0</v>
      </c>
    </row>
    <row r="6" spans="1:7" x14ac:dyDescent="0.3">
      <c r="A6" s="36"/>
      <c r="B6" s="36"/>
      <c r="C6" s="36"/>
      <c r="D6" s="36"/>
      <c r="E6" s="37"/>
      <c r="F6" s="10" t="s">
        <v>32</v>
      </c>
      <c r="G6" s="7">
        <v>1</v>
      </c>
    </row>
    <row r="7" spans="1:7" x14ac:dyDescent="0.3">
      <c r="A7" s="36"/>
      <c r="B7" s="36"/>
      <c r="C7" s="36"/>
      <c r="D7" s="36"/>
      <c r="E7" s="37"/>
      <c r="F7" s="10" t="s">
        <v>33</v>
      </c>
      <c r="G7" s="7">
        <v>10</v>
      </c>
    </row>
    <row r="8" spans="1:7" x14ac:dyDescent="0.3">
      <c r="A8" s="36"/>
      <c r="B8" s="36"/>
      <c r="C8" s="36"/>
      <c r="D8" s="36"/>
      <c r="E8" s="37"/>
      <c r="F8" s="10" t="s">
        <v>34</v>
      </c>
      <c r="G8" s="7">
        <f>IF(G5*G6&gt;G7,G7,G5*G6)</f>
        <v>0</v>
      </c>
    </row>
    <row r="9" spans="1:7" x14ac:dyDescent="0.3">
      <c r="A9" s="14"/>
      <c r="B9" s="13"/>
      <c r="C9" s="14"/>
      <c r="D9" s="14"/>
      <c r="E9" s="14"/>
      <c r="F9" s="14"/>
      <c r="G9" s="14"/>
    </row>
    <row r="10" spans="1:7" x14ac:dyDescent="0.3">
      <c r="A10" s="29" t="s">
        <v>124</v>
      </c>
      <c r="B10" s="30"/>
      <c r="C10" s="30"/>
      <c r="D10" s="30"/>
      <c r="E10" s="30"/>
      <c r="F10" s="30"/>
      <c r="G10" s="31"/>
    </row>
    <row r="11" spans="1:7" ht="43.2" x14ac:dyDescent="0.3">
      <c r="A11" s="32"/>
      <c r="B11" s="33"/>
      <c r="C11" s="26" t="s">
        <v>1</v>
      </c>
      <c r="D11" s="26" t="s">
        <v>2</v>
      </c>
      <c r="E11" s="26" t="s">
        <v>3</v>
      </c>
      <c r="F11" s="26" t="s">
        <v>4</v>
      </c>
      <c r="G11" s="26" t="s">
        <v>5</v>
      </c>
    </row>
    <row r="12" spans="1:7" ht="28.8" x14ac:dyDescent="0.3">
      <c r="A12" s="7">
        <v>3</v>
      </c>
      <c r="B12" s="6" t="s">
        <v>125</v>
      </c>
      <c r="C12" s="7">
        <v>2.5</v>
      </c>
      <c r="D12" s="7" t="s">
        <v>126</v>
      </c>
      <c r="E12" s="7">
        <v>4</v>
      </c>
      <c r="F12" s="18"/>
      <c r="G12" s="7">
        <f t="shared" si="0"/>
        <v>0</v>
      </c>
    </row>
    <row r="13" spans="1:7" ht="28.8" x14ac:dyDescent="0.3">
      <c r="A13" s="7">
        <v>4</v>
      </c>
      <c r="B13" s="6" t="s">
        <v>127</v>
      </c>
      <c r="C13" s="7">
        <v>2.5</v>
      </c>
      <c r="D13" s="7" t="s">
        <v>126</v>
      </c>
      <c r="E13" s="7">
        <v>4</v>
      </c>
      <c r="F13" s="18"/>
      <c r="G13" s="7">
        <f t="shared" si="0"/>
        <v>0</v>
      </c>
    </row>
    <row r="14" spans="1:7" ht="28.8" x14ac:dyDescent="0.3">
      <c r="A14" s="7">
        <v>5</v>
      </c>
      <c r="B14" s="6" t="s">
        <v>128</v>
      </c>
      <c r="C14" s="7">
        <v>2.5</v>
      </c>
      <c r="D14" s="7" t="s">
        <v>126</v>
      </c>
      <c r="E14" s="7">
        <v>4</v>
      </c>
      <c r="F14" s="18"/>
      <c r="G14" s="7">
        <f t="shared" si="0"/>
        <v>0</v>
      </c>
    </row>
    <row r="15" spans="1:7" ht="28.8" x14ac:dyDescent="0.3">
      <c r="A15" s="7">
        <v>6</v>
      </c>
      <c r="B15" s="6" t="s">
        <v>129</v>
      </c>
      <c r="C15" s="7">
        <v>2.5</v>
      </c>
      <c r="D15" s="7" t="s">
        <v>126</v>
      </c>
      <c r="E15" s="7">
        <v>4</v>
      </c>
      <c r="F15" s="18"/>
      <c r="G15" s="7">
        <f t="shared" si="0"/>
        <v>0</v>
      </c>
    </row>
    <row r="16" spans="1:7" ht="28.8" x14ac:dyDescent="0.3">
      <c r="A16" s="7">
        <v>7</v>
      </c>
      <c r="B16" s="6" t="s">
        <v>130</v>
      </c>
      <c r="C16" s="7">
        <v>1</v>
      </c>
      <c r="D16" s="7" t="s">
        <v>126</v>
      </c>
      <c r="E16" s="7">
        <v>10</v>
      </c>
      <c r="F16" s="18"/>
      <c r="G16" s="7">
        <f t="shared" si="0"/>
        <v>0</v>
      </c>
    </row>
    <row r="17" spans="1:7" ht="28.8" x14ac:dyDescent="0.3">
      <c r="A17" s="7">
        <v>8</v>
      </c>
      <c r="B17" s="6" t="s">
        <v>131</v>
      </c>
      <c r="C17" s="7">
        <v>1.25</v>
      </c>
      <c r="D17" s="7" t="s">
        <v>126</v>
      </c>
      <c r="E17" s="7">
        <v>8</v>
      </c>
      <c r="F17" s="18"/>
      <c r="G17" s="7">
        <f t="shared" si="0"/>
        <v>0</v>
      </c>
    </row>
    <row r="18" spans="1:7" ht="28.8" x14ac:dyDescent="0.3">
      <c r="A18" s="7">
        <v>9</v>
      </c>
      <c r="B18" s="6" t="s">
        <v>132</v>
      </c>
      <c r="C18" s="7">
        <v>1.25</v>
      </c>
      <c r="D18" s="7" t="s">
        <v>126</v>
      </c>
      <c r="E18" s="7">
        <v>8</v>
      </c>
      <c r="F18" s="18"/>
      <c r="G18" s="7">
        <f t="shared" si="0"/>
        <v>0</v>
      </c>
    </row>
    <row r="19" spans="1:7" ht="28.8" x14ac:dyDescent="0.3">
      <c r="A19" s="7">
        <v>10</v>
      </c>
      <c r="B19" s="6" t="s">
        <v>133</v>
      </c>
      <c r="C19" s="7">
        <v>1.25</v>
      </c>
      <c r="D19" s="7" t="s">
        <v>126</v>
      </c>
      <c r="E19" s="7">
        <v>8</v>
      </c>
      <c r="F19" s="18"/>
      <c r="G19" s="7">
        <f t="shared" si="0"/>
        <v>0</v>
      </c>
    </row>
    <row r="20" spans="1:7" ht="28.8" x14ac:dyDescent="0.3">
      <c r="A20" s="7">
        <v>11</v>
      </c>
      <c r="B20" s="6" t="s">
        <v>134</v>
      </c>
      <c r="C20" s="7">
        <v>1.25</v>
      </c>
      <c r="D20" s="7" t="s">
        <v>126</v>
      </c>
      <c r="E20" s="7">
        <v>8</v>
      </c>
      <c r="F20" s="18"/>
      <c r="G20" s="7">
        <f t="shared" si="0"/>
        <v>0</v>
      </c>
    </row>
    <row r="21" spans="1:7" ht="28.8" x14ac:dyDescent="0.3">
      <c r="A21" s="7">
        <v>12</v>
      </c>
      <c r="B21" s="6" t="s">
        <v>135</v>
      </c>
      <c r="C21" s="7">
        <v>0.5</v>
      </c>
      <c r="D21" s="7" t="s">
        <v>126</v>
      </c>
      <c r="E21" s="7">
        <v>20</v>
      </c>
      <c r="F21" s="18"/>
      <c r="G21" s="7">
        <f t="shared" si="0"/>
        <v>0</v>
      </c>
    </row>
    <row r="22" spans="1:7" ht="43.2" x14ac:dyDescent="0.3">
      <c r="A22" s="7">
        <v>13</v>
      </c>
      <c r="B22" s="6" t="s">
        <v>107</v>
      </c>
      <c r="C22" s="7">
        <v>2.5</v>
      </c>
      <c r="D22" s="7" t="s">
        <v>136</v>
      </c>
      <c r="E22" s="7">
        <v>4</v>
      </c>
      <c r="F22" s="18"/>
      <c r="G22" s="7">
        <f t="shared" si="0"/>
        <v>0</v>
      </c>
    </row>
    <row r="23" spans="1:7" ht="43.2" x14ac:dyDescent="0.3">
      <c r="A23" s="7">
        <v>14</v>
      </c>
      <c r="B23" s="6" t="s">
        <v>137</v>
      </c>
      <c r="C23" s="7">
        <v>1.25</v>
      </c>
      <c r="D23" s="7" t="s">
        <v>136</v>
      </c>
      <c r="E23" s="7">
        <v>8</v>
      </c>
      <c r="F23" s="18"/>
      <c r="G23" s="7">
        <f t="shared" si="0"/>
        <v>0</v>
      </c>
    </row>
    <row r="24" spans="1:7" x14ac:dyDescent="0.3">
      <c r="A24" s="34"/>
      <c r="B24" s="34"/>
      <c r="C24" s="34"/>
      <c r="D24" s="34"/>
      <c r="E24" s="35"/>
      <c r="F24" s="10" t="s">
        <v>31</v>
      </c>
      <c r="G24" s="7">
        <f>SUM(G12:G23)</f>
        <v>0</v>
      </c>
    </row>
    <row r="25" spans="1:7" x14ac:dyDescent="0.3">
      <c r="A25" s="36"/>
      <c r="B25" s="36"/>
      <c r="C25" s="36"/>
      <c r="D25" s="36"/>
      <c r="E25" s="37"/>
      <c r="F25" s="10" t="s">
        <v>32</v>
      </c>
      <c r="G25" s="7">
        <v>2</v>
      </c>
    </row>
    <row r="26" spans="1:7" x14ac:dyDescent="0.3">
      <c r="A26" s="36"/>
      <c r="B26" s="36"/>
      <c r="C26" s="36"/>
      <c r="D26" s="36"/>
      <c r="E26" s="37"/>
      <c r="F26" s="10" t="s">
        <v>33</v>
      </c>
      <c r="G26" s="7">
        <v>20</v>
      </c>
    </row>
    <row r="27" spans="1:7" x14ac:dyDescent="0.3">
      <c r="A27" s="36"/>
      <c r="B27" s="36"/>
      <c r="C27" s="36"/>
      <c r="D27" s="36"/>
      <c r="E27" s="37"/>
      <c r="F27" s="10" t="s">
        <v>34</v>
      </c>
      <c r="G27" s="7">
        <f>IF(G24*G25&gt;G26,G26,G24*G25)</f>
        <v>0</v>
      </c>
    </row>
    <row r="28" spans="1:7" x14ac:dyDescent="0.3">
      <c r="A28" s="14"/>
      <c r="B28" s="13"/>
      <c r="C28" s="14"/>
      <c r="D28" s="14"/>
      <c r="E28" s="14"/>
      <c r="F28" s="14"/>
      <c r="G28" s="14"/>
    </row>
    <row r="29" spans="1:7" x14ac:dyDescent="0.3">
      <c r="A29" s="29" t="s">
        <v>138</v>
      </c>
      <c r="B29" s="30"/>
      <c r="C29" s="30"/>
      <c r="D29" s="30"/>
      <c r="E29" s="30"/>
      <c r="F29" s="30"/>
      <c r="G29" s="31"/>
    </row>
    <row r="30" spans="1:7" ht="43.2" x14ac:dyDescent="0.3">
      <c r="A30" s="32"/>
      <c r="B30" s="33"/>
      <c r="C30" s="26" t="s">
        <v>1</v>
      </c>
      <c r="D30" s="26" t="s">
        <v>2</v>
      </c>
      <c r="E30" s="26" t="s">
        <v>3</v>
      </c>
      <c r="F30" s="26" t="s">
        <v>4</v>
      </c>
      <c r="G30" s="26" t="s">
        <v>5</v>
      </c>
    </row>
    <row r="31" spans="1:7" ht="43.2" x14ac:dyDescent="0.3">
      <c r="A31" s="7">
        <v>15</v>
      </c>
      <c r="B31" s="6" t="s">
        <v>139</v>
      </c>
      <c r="C31" s="7">
        <v>2.5</v>
      </c>
      <c r="D31" s="7" t="s">
        <v>140</v>
      </c>
      <c r="E31" s="7">
        <v>4</v>
      </c>
      <c r="F31" s="18"/>
      <c r="G31" s="7">
        <f t="shared" si="0"/>
        <v>0</v>
      </c>
    </row>
    <row r="32" spans="1:7" x14ac:dyDescent="0.3">
      <c r="A32" s="7">
        <v>16</v>
      </c>
      <c r="B32" s="6" t="s">
        <v>141</v>
      </c>
      <c r="C32" s="7">
        <v>0.2</v>
      </c>
      <c r="D32" s="7" t="s">
        <v>7</v>
      </c>
      <c r="E32" s="7">
        <v>50</v>
      </c>
      <c r="F32" s="18"/>
      <c r="G32" s="7">
        <f t="shared" si="0"/>
        <v>0</v>
      </c>
    </row>
    <row r="33" spans="1:7" x14ac:dyDescent="0.3">
      <c r="A33" s="7">
        <v>17</v>
      </c>
      <c r="B33" s="6" t="s">
        <v>142</v>
      </c>
      <c r="C33" s="7">
        <v>0.2</v>
      </c>
      <c r="D33" s="7" t="s">
        <v>7</v>
      </c>
      <c r="E33" s="7">
        <v>50</v>
      </c>
      <c r="F33" s="18"/>
      <c r="G33" s="7">
        <f t="shared" si="0"/>
        <v>0</v>
      </c>
    </row>
    <row r="34" spans="1:7" x14ac:dyDescent="0.3">
      <c r="A34" s="7">
        <v>18</v>
      </c>
      <c r="B34" s="6" t="s">
        <v>143</v>
      </c>
      <c r="C34" s="7">
        <v>0.1</v>
      </c>
      <c r="D34" s="7" t="s">
        <v>7</v>
      </c>
      <c r="E34" s="7">
        <v>100</v>
      </c>
      <c r="F34" s="18"/>
      <c r="G34" s="7">
        <f t="shared" si="0"/>
        <v>0</v>
      </c>
    </row>
    <row r="35" spans="1:7" ht="28.8" x14ac:dyDescent="0.3">
      <c r="A35" s="7">
        <v>19</v>
      </c>
      <c r="B35" s="6" t="s">
        <v>144</v>
      </c>
      <c r="C35" s="7">
        <v>0.2</v>
      </c>
      <c r="D35" s="7" t="s">
        <v>7</v>
      </c>
      <c r="E35" s="7">
        <v>50</v>
      </c>
      <c r="F35" s="18"/>
      <c r="G35" s="7">
        <f t="shared" si="0"/>
        <v>0</v>
      </c>
    </row>
    <row r="36" spans="1:7" x14ac:dyDescent="0.3">
      <c r="A36" s="34"/>
      <c r="B36" s="34"/>
      <c r="C36" s="34"/>
      <c r="D36" s="34"/>
      <c r="E36" s="35"/>
      <c r="F36" s="10" t="s">
        <v>31</v>
      </c>
      <c r="G36" s="7">
        <f>SUM(G31:G35)</f>
        <v>0</v>
      </c>
    </row>
    <row r="37" spans="1:7" x14ac:dyDescent="0.3">
      <c r="A37" s="36"/>
      <c r="B37" s="36"/>
      <c r="C37" s="36"/>
      <c r="D37" s="36"/>
      <c r="E37" s="37"/>
      <c r="F37" s="10" t="s">
        <v>32</v>
      </c>
      <c r="G37" s="7">
        <v>1</v>
      </c>
    </row>
    <row r="38" spans="1:7" x14ac:dyDescent="0.3">
      <c r="A38" s="36"/>
      <c r="B38" s="36"/>
      <c r="C38" s="36"/>
      <c r="D38" s="36"/>
      <c r="E38" s="37"/>
      <c r="F38" s="10" t="s">
        <v>33</v>
      </c>
      <c r="G38" s="7">
        <v>10</v>
      </c>
    </row>
    <row r="39" spans="1:7" x14ac:dyDescent="0.3">
      <c r="A39" s="36"/>
      <c r="B39" s="36"/>
      <c r="C39" s="36"/>
      <c r="D39" s="36"/>
      <c r="E39" s="37"/>
      <c r="F39" s="10" t="s">
        <v>34</v>
      </c>
      <c r="G39" s="7">
        <f>IF(G36*G37&gt;G38,G38,G36*G37)</f>
        <v>0</v>
      </c>
    </row>
    <row r="40" spans="1:7" x14ac:dyDescent="0.3">
      <c r="A40" s="14"/>
      <c r="B40" s="13"/>
      <c r="C40" s="14"/>
      <c r="D40" s="14"/>
      <c r="E40" s="14"/>
      <c r="F40" s="14"/>
      <c r="G40" s="14"/>
    </row>
    <row r="41" spans="1:7" x14ac:dyDescent="0.3">
      <c r="A41" s="29" t="s">
        <v>145</v>
      </c>
      <c r="B41" s="30"/>
      <c r="C41" s="30"/>
      <c r="D41" s="30"/>
      <c r="E41" s="30"/>
      <c r="F41" s="30"/>
      <c r="G41" s="31"/>
    </row>
    <row r="42" spans="1:7" ht="43.2" x14ac:dyDescent="0.3">
      <c r="A42" s="32"/>
      <c r="B42" s="33"/>
      <c r="C42" s="26" t="s">
        <v>1</v>
      </c>
      <c r="D42" s="26" t="s">
        <v>2</v>
      </c>
      <c r="E42" s="26" t="s">
        <v>3</v>
      </c>
      <c r="F42" s="26" t="s">
        <v>4</v>
      </c>
      <c r="G42" s="26" t="s">
        <v>5</v>
      </c>
    </row>
    <row r="43" spans="1:7" ht="43.2" x14ac:dyDescent="0.3">
      <c r="A43" s="7">
        <v>20</v>
      </c>
      <c r="B43" s="6" t="s">
        <v>146</v>
      </c>
      <c r="C43" s="7">
        <v>5</v>
      </c>
      <c r="D43" s="7" t="s">
        <v>100</v>
      </c>
      <c r="E43" s="7">
        <v>2</v>
      </c>
      <c r="F43" s="8"/>
      <c r="G43" s="7">
        <f t="shared" si="0"/>
        <v>0</v>
      </c>
    </row>
    <row r="44" spans="1:7" ht="43.2" x14ac:dyDescent="0.3">
      <c r="A44" s="7">
        <v>21</v>
      </c>
      <c r="B44" s="6" t="s">
        <v>147</v>
      </c>
      <c r="C44" s="7">
        <v>5</v>
      </c>
      <c r="D44" s="7" t="s">
        <v>100</v>
      </c>
      <c r="E44" s="7">
        <v>2</v>
      </c>
      <c r="F44" s="8"/>
      <c r="G44" s="7">
        <f t="shared" si="0"/>
        <v>0</v>
      </c>
    </row>
    <row r="45" spans="1:7" ht="43.2" x14ac:dyDescent="0.3">
      <c r="A45" s="7">
        <v>22</v>
      </c>
      <c r="B45" s="6" t="s">
        <v>148</v>
      </c>
      <c r="C45" s="7">
        <v>2</v>
      </c>
      <c r="D45" s="7" t="s">
        <v>100</v>
      </c>
      <c r="E45" s="7">
        <v>5</v>
      </c>
      <c r="F45" s="8"/>
      <c r="G45" s="7">
        <f t="shared" si="0"/>
        <v>0</v>
      </c>
    </row>
    <row r="46" spans="1:7" ht="43.2" x14ac:dyDescent="0.3">
      <c r="A46" s="7">
        <v>23</v>
      </c>
      <c r="B46" s="6" t="s">
        <v>149</v>
      </c>
      <c r="C46" s="7">
        <v>2.5</v>
      </c>
      <c r="D46" s="7" t="s">
        <v>100</v>
      </c>
      <c r="E46" s="7">
        <v>4</v>
      </c>
      <c r="F46" s="8"/>
      <c r="G46" s="7">
        <f t="shared" si="0"/>
        <v>0</v>
      </c>
    </row>
    <row r="47" spans="1:7" x14ac:dyDescent="0.3">
      <c r="A47" s="34"/>
      <c r="B47" s="34"/>
      <c r="C47" s="34"/>
      <c r="D47" s="34"/>
      <c r="E47" s="35"/>
      <c r="F47" s="10" t="s">
        <v>31</v>
      </c>
      <c r="G47" s="7">
        <f>SUM(G43:G46)</f>
        <v>0</v>
      </c>
    </row>
    <row r="48" spans="1:7" x14ac:dyDescent="0.3">
      <c r="A48" s="36"/>
      <c r="B48" s="36"/>
      <c r="C48" s="36"/>
      <c r="D48" s="36"/>
      <c r="E48" s="37"/>
      <c r="F48" s="10" t="s">
        <v>32</v>
      </c>
      <c r="G48" s="7">
        <v>1</v>
      </c>
    </row>
    <row r="49" spans="1:7" x14ac:dyDescent="0.3">
      <c r="A49" s="36"/>
      <c r="B49" s="36"/>
      <c r="C49" s="36"/>
      <c r="D49" s="36"/>
      <c r="E49" s="37"/>
      <c r="F49" s="10" t="s">
        <v>33</v>
      </c>
      <c r="G49" s="7">
        <v>10</v>
      </c>
    </row>
    <row r="50" spans="1:7" x14ac:dyDescent="0.3">
      <c r="A50" s="36"/>
      <c r="B50" s="36"/>
      <c r="C50" s="36"/>
      <c r="D50" s="36"/>
      <c r="E50" s="37"/>
      <c r="F50" s="10" t="s">
        <v>34</v>
      </c>
      <c r="G50" s="7">
        <f>IF(G47*G48&gt;G49,G49,G47*G48)</f>
        <v>0</v>
      </c>
    </row>
    <row r="51" spans="1:7" x14ac:dyDescent="0.3">
      <c r="A51" s="14"/>
      <c r="B51" s="13"/>
      <c r="C51" s="14"/>
      <c r="D51" s="14"/>
      <c r="E51" s="14"/>
      <c r="F51" s="14"/>
      <c r="G51" s="14"/>
    </row>
    <row r="52" spans="1:7" x14ac:dyDescent="0.3">
      <c r="A52" s="29" t="s">
        <v>150</v>
      </c>
      <c r="B52" s="30"/>
      <c r="C52" s="30"/>
      <c r="D52" s="30"/>
      <c r="E52" s="30"/>
      <c r="F52" s="30"/>
      <c r="G52" s="31"/>
    </row>
    <row r="53" spans="1:7" ht="43.2" x14ac:dyDescent="0.3">
      <c r="A53" s="32"/>
      <c r="B53" s="33"/>
      <c r="C53" s="26" t="s">
        <v>1</v>
      </c>
      <c r="D53" s="26" t="s">
        <v>2</v>
      </c>
      <c r="E53" s="26" t="s">
        <v>3</v>
      </c>
      <c r="F53" s="26" t="s">
        <v>4</v>
      </c>
      <c r="G53" s="26" t="s">
        <v>5</v>
      </c>
    </row>
    <row r="54" spans="1:7" ht="43.2" x14ac:dyDescent="0.3">
      <c r="A54" s="7">
        <v>24</v>
      </c>
      <c r="B54" s="6" t="s">
        <v>151</v>
      </c>
      <c r="C54" s="7">
        <v>5</v>
      </c>
      <c r="D54" s="7" t="s">
        <v>152</v>
      </c>
      <c r="E54" s="7">
        <v>2</v>
      </c>
      <c r="F54" s="8"/>
      <c r="G54" s="7">
        <f t="shared" si="0"/>
        <v>0</v>
      </c>
    </row>
    <row r="55" spans="1:7" ht="57.6" x14ac:dyDescent="0.3">
      <c r="A55" s="7">
        <v>25</v>
      </c>
      <c r="B55" s="6" t="s">
        <v>153</v>
      </c>
      <c r="C55" s="7">
        <v>5</v>
      </c>
      <c r="D55" s="7" t="s">
        <v>154</v>
      </c>
      <c r="E55" s="7">
        <v>2</v>
      </c>
      <c r="F55" s="8"/>
      <c r="G55" s="7">
        <f t="shared" si="0"/>
        <v>0</v>
      </c>
    </row>
    <row r="56" spans="1:7" ht="28.8" x14ac:dyDescent="0.3">
      <c r="A56" s="7">
        <v>26</v>
      </c>
      <c r="B56" s="6" t="s">
        <v>155</v>
      </c>
      <c r="C56" s="7">
        <v>5</v>
      </c>
      <c r="D56" s="7" t="s">
        <v>27</v>
      </c>
      <c r="E56" s="7">
        <v>2</v>
      </c>
      <c r="F56" s="8"/>
      <c r="G56" s="7">
        <f t="shared" si="0"/>
        <v>0</v>
      </c>
    </row>
    <row r="57" spans="1:7" x14ac:dyDescent="0.3">
      <c r="A57" s="34"/>
      <c r="B57" s="34"/>
      <c r="C57" s="34"/>
      <c r="D57" s="34"/>
      <c r="E57" s="35"/>
      <c r="F57" s="10" t="s">
        <v>31</v>
      </c>
      <c r="G57" s="7">
        <f>SUM(G54:G56)</f>
        <v>0</v>
      </c>
    </row>
    <row r="58" spans="1:7" x14ac:dyDescent="0.3">
      <c r="A58" s="36"/>
      <c r="B58" s="36"/>
      <c r="C58" s="36"/>
      <c r="D58" s="36"/>
      <c r="E58" s="37"/>
      <c r="F58" s="10" t="s">
        <v>32</v>
      </c>
      <c r="G58" s="7">
        <v>1</v>
      </c>
    </row>
    <row r="59" spans="1:7" x14ac:dyDescent="0.3">
      <c r="A59" s="36"/>
      <c r="B59" s="36"/>
      <c r="C59" s="36"/>
      <c r="D59" s="36"/>
      <c r="E59" s="37"/>
      <c r="F59" s="10" t="s">
        <v>33</v>
      </c>
      <c r="G59" s="7">
        <v>10</v>
      </c>
    </row>
    <row r="60" spans="1:7" x14ac:dyDescent="0.3">
      <c r="A60" s="36"/>
      <c r="B60" s="36"/>
      <c r="C60" s="36"/>
      <c r="D60" s="36"/>
      <c r="E60" s="37"/>
      <c r="F60" s="10" t="s">
        <v>34</v>
      </c>
      <c r="G60" s="7">
        <f>IF(G57*G58&gt;G59,G59,G57*G58)</f>
        <v>0</v>
      </c>
    </row>
    <row r="61" spans="1:7" x14ac:dyDescent="0.3">
      <c r="A61" s="14"/>
      <c r="B61" s="13"/>
      <c r="C61" s="14"/>
      <c r="D61" s="14"/>
      <c r="E61" s="14"/>
      <c r="F61" s="15"/>
      <c r="G61" s="14"/>
    </row>
    <row r="62" spans="1:7" x14ac:dyDescent="0.3">
      <c r="A62" s="38" t="s">
        <v>156</v>
      </c>
      <c r="B62" s="39"/>
      <c r="C62" s="39"/>
      <c r="D62" s="39"/>
      <c r="E62" s="39"/>
      <c r="F62" s="39"/>
      <c r="G62" s="40"/>
    </row>
    <row r="63" spans="1:7" ht="43.2" x14ac:dyDescent="0.3">
      <c r="A63" s="32"/>
      <c r="B63" s="33"/>
      <c r="C63" s="26" t="s">
        <v>1</v>
      </c>
      <c r="D63" s="26" t="s">
        <v>2</v>
      </c>
      <c r="E63" s="26" t="s">
        <v>3</v>
      </c>
      <c r="F63" s="26" t="s">
        <v>4</v>
      </c>
      <c r="G63" s="26" t="s">
        <v>5</v>
      </c>
    </row>
    <row r="64" spans="1:7" ht="43.2" x14ac:dyDescent="0.3">
      <c r="A64" s="7">
        <v>27</v>
      </c>
      <c r="B64" s="6" t="s">
        <v>157</v>
      </c>
      <c r="C64" s="7">
        <v>2</v>
      </c>
      <c r="D64" s="7" t="s">
        <v>29</v>
      </c>
      <c r="E64" s="7">
        <v>5</v>
      </c>
      <c r="F64" s="8"/>
      <c r="G64" s="7">
        <f t="shared" si="0"/>
        <v>0</v>
      </c>
    </row>
    <row r="65" spans="1:7" x14ac:dyDescent="0.3">
      <c r="A65" s="7">
        <v>28</v>
      </c>
      <c r="B65" s="6" t="s">
        <v>158</v>
      </c>
      <c r="C65" s="7">
        <v>2</v>
      </c>
      <c r="D65" s="7" t="s">
        <v>159</v>
      </c>
      <c r="E65" s="7">
        <v>5</v>
      </c>
      <c r="F65" s="8"/>
      <c r="G65" s="7">
        <f t="shared" si="0"/>
        <v>0</v>
      </c>
    </row>
    <row r="66" spans="1:7" x14ac:dyDescent="0.3">
      <c r="A66" s="7">
        <v>29</v>
      </c>
      <c r="B66" s="6" t="s">
        <v>160</v>
      </c>
      <c r="C66" s="7">
        <v>1</v>
      </c>
      <c r="D66" s="7" t="s">
        <v>161</v>
      </c>
      <c r="E66" s="7">
        <v>10</v>
      </c>
      <c r="F66" s="8"/>
      <c r="G66" s="7">
        <f t="shared" si="0"/>
        <v>0</v>
      </c>
    </row>
    <row r="67" spans="1:7" x14ac:dyDescent="0.3">
      <c r="A67" s="7">
        <v>30</v>
      </c>
      <c r="B67" s="6" t="s">
        <v>162</v>
      </c>
      <c r="C67" s="7">
        <v>1</v>
      </c>
      <c r="D67" s="7" t="s">
        <v>163</v>
      </c>
      <c r="E67" s="7">
        <v>10</v>
      </c>
      <c r="F67" s="8"/>
      <c r="G67" s="7">
        <f t="shared" si="0"/>
        <v>0</v>
      </c>
    </row>
    <row r="68" spans="1:7" x14ac:dyDescent="0.3">
      <c r="A68" s="7">
        <v>31</v>
      </c>
      <c r="B68" s="6" t="s">
        <v>164</v>
      </c>
      <c r="C68" s="7">
        <v>1</v>
      </c>
      <c r="D68" s="7" t="s">
        <v>165</v>
      </c>
      <c r="E68" s="7">
        <v>10</v>
      </c>
      <c r="F68" s="8"/>
      <c r="G68" s="7">
        <f t="shared" si="0"/>
        <v>0</v>
      </c>
    </row>
    <row r="69" spans="1:7" x14ac:dyDescent="0.3">
      <c r="A69" s="7">
        <v>32</v>
      </c>
      <c r="B69" s="6" t="s">
        <v>166</v>
      </c>
      <c r="C69" s="7">
        <v>2</v>
      </c>
      <c r="D69" s="7" t="s">
        <v>167</v>
      </c>
      <c r="E69" s="7">
        <v>5</v>
      </c>
      <c r="F69" s="8"/>
      <c r="G69" s="7">
        <f t="shared" si="0"/>
        <v>0</v>
      </c>
    </row>
    <row r="70" spans="1:7" x14ac:dyDescent="0.3">
      <c r="A70" s="7">
        <v>33</v>
      </c>
      <c r="B70" s="6" t="s">
        <v>168</v>
      </c>
      <c r="C70" s="7">
        <v>1</v>
      </c>
      <c r="D70" s="7" t="s">
        <v>169</v>
      </c>
      <c r="E70" s="7">
        <v>10</v>
      </c>
      <c r="F70" s="8"/>
      <c r="G70" s="7">
        <f t="shared" si="0"/>
        <v>0</v>
      </c>
    </row>
    <row r="71" spans="1:7" ht="28.8" x14ac:dyDescent="0.3">
      <c r="A71" s="7">
        <v>34</v>
      </c>
      <c r="B71" s="6" t="s">
        <v>170</v>
      </c>
      <c r="C71" s="7">
        <v>1</v>
      </c>
      <c r="D71" s="7" t="s">
        <v>171</v>
      </c>
      <c r="E71" s="7">
        <v>10</v>
      </c>
      <c r="F71" s="8"/>
      <c r="G71" s="7">
        <f t="shared" si="0"/>
        <v>0</v>
      </c>
    </row>
    <row r="72" spans="1:7" ht="43.2" x14ac:dyDescent="0.3">
      <c r="A72" s="7">
        <v>35</v>
      </c>
      <c r="B72" s="6" t="s">
        <v>172</v>
      </c>
      <c r="C72" s="7">
        <v>2.5</v>
      </c>
      <c r="D72" s="7" t="s">
        <v>173</v>
      </c>
      <c r="E72" s="7">
        <v>4</v>
      </c>
      <c r="F72" s="8"/>
      <c r="G72" s="7">
        <f t="shared" si="0"/>
        <v>0</v>
      </c>
    </row>
    <row r="73" spans="1:7" ht="43.2" x14ac:dyDescent="0.3">
      <c r="A73" s="7">
        <v>36</v>
      </c>
      <c r="B73" s="6" t="s">
        <v>174</v>
      </c>
      <c r="C73" s="7">
        <v>1</v>
      </c>
      <c r="D73" s="7" t="s">
        <v>173</v>
      </c>
      <c r="E73" s="7">
        <v>10</v>
      </c>
      <c r="F73" s="8"/>
      <c r="G73" s="7">
        <f t="shared" si="0"/>
        <v>0</v>
      </c>
    </row>
    <row r="74" spans="1:7" ht="28.8" x14ac:dyDescent="0.3">
      <c r="A74" s="7">
        <v>37</v>
      </c>
      <c r="B74" s="6" t="s">
        <v>175</v>
      </c>
      <c r="C74" s="7">
        <v>2.5</v>
      </c>
      <c r="D74" s="7" t="s">
        <v>176</v>
      </c>
      <c r="E74" s="7">
        <v>4</v>
      </c>
      <c r="F74" s="8"/>
      <c r="G74" s="7">
        <f t="shared" si="0"/>
        <v>0</v>
      </c>
    </row>
    <row r="75" spans="1:7" ht="43.2" x14ac:dyDescent="0.3">
      <c r="A75" s="7">
        <v>38</v>
      </c>
      <c r="B75" s="6" t="s">
        <v>177</v>
      </c>
      <c r="C75" s="7">
        <v>0.25</v>
      </c>
      <c r="D75" s="7" t="s">
        <v>16</v>
      </c>
      <c r="E75" s="7">
        <v>40</v>
      </c>
      <c r="F75" s="8"/>
      <c r="G75" s="7">
        <f t="shared" si="0"/>
        <v>0</v>
      </c>
    </row>
    <row r="76" spans="1:7" ht="28.8" x14ac:dyDescent="0.3">
      <c r="A76" s="7">
        <v>39</v>
      </c>
      <c r="B76" s="6" t="s">
        <v>178</v>
      </c>
      <c r="C76" s="7">
        <v>0.5</v>
      </c>
      <c r="D76" s="7" t="s">
        <v>179</v>
      </c>
      <c r="E76" s="7">
        <v>20</v>
      </c>
      <c r="F76" s="8"/>
      <c r="G76" s="7">
        <f t="shared" si="0"/>
        <v>0</v>
      </c>
    </row>
    <row r="77" spans="1:7" ht="28.8" x14ac:dyDescent="0.3">
      <c r="A77" s="7">
        <v>40</v>
      </c>
      <c r="B77" s="6" t="s">
        <v>180</v>
      </c>
      <c r="C77" s="7">
        <v>0.5</v>
      </c>
      <c r="D77" s="7" t="s">
        <v>181</v>
      </c>
      <c r="E77" s="7">
        <v>20</v>
      </c>
      <c r="F77" s="8"/>
      <c r="G77" s="7">
        <f t="shared" si="0"/>
        <v>0</v>
      </c>
    </row>
    <row r="78" spans="1:7" ht="28.8" x14ac:dyDescent="0.3">
      <c r="A78" s="7">
        <v>41</v>
      </c>
      <c r="B78" s="6" t="s">
        <v>182</v>
      </c>
      <c r="C78" s="7">
        <v>0.25</v>
      </c>
      <c r="D78" s="7" t="s">
        <v>183</v>
      </c>
      <c r="E78" s="7">
        <v>40</v>
      </c>
      <c r="F78" s="8"/>
      <c r="G78" s="7">
        <f t="shared" si="0"/>
        <v>0</v>
      </c>
    </row>
    <row r="79" spans="1:7" ht="43.2" x14ac:dyDescent="0.3">
      <c r="A79" s="7">
        <v>42</v>
      </c>
      <c r="B79" s="6" t="s">
        <v>184</v>
      </c>
      <c r="C79" s="7">
        <v>1</v>
      </c>
      <c r="D79" s="7" t="s">
        <v>185</v>
      </c>
      <c r="E79" s="7">
        <v>10</v>
      </c>
      <c r="F79" s="8"/>
      <c r="G79" s="7">
        <f t="shared" si="0"/>
        <v>0</v>
      </c>
    </row>
    <row r="80" spans="1:7" ht="43.2" x14ac:dyDescent="0.3">
      <c r="A80" s="7">
        <v>43</v>
      </c>
      <c r="B80" s="6" t="s">
        <v>186</v>
      </c>
      <c r="C80" s="7">
        <v>0.5</v>
      </c>
      <c r="D80" s="7" t="s">
        <v>185</v>
      </c>
      <c r="E80" s="7">
        <v>20</v>
      </c>
      <c r="F80" s="8"/>
      <c r="G80" s="7">
        <f t="shared" si="0"/>
        <v>0</v>
      </c>
    </row>
    <row r="81" spans="1:7" ht="43.2" x14ac:dyDescent="0.3">
      <c r="A81" s="7">
        <v>44</v>
      </c>
      <c r="B81" s="6" t="s">
        <v>187</v>
      </c>
      <c r="C81" s="7">
        <v>0.25</v>
      </c>
      <c r="D81" s="7" t="s">
        <v>188</v>
      </c>
      <c r="E81" s="7">
        <v>40</v>
      </c>
      <c r="F81" s="8"/>
      <c r="G81" s="7">
        <f t="shared" si="0"/>
        <v>0</v>
      </c>
    </row>
    <row r="82" spans="1:7" x14ac:dyDescent="0.3">
      <c r="A82" s="34"/>
      <c r="B82" s="34"/>
      <c r="C82" s="34"/>
      <c r="D82" s="34"/>
      <c r="E82" s="35"/>
      <c r="F82" s="10" t="s">
        <v>31</v>
      </c>
      <c r="G82" s="7">
        <f>SUM(G64:G81)</f>
        <v>0</v>
      </c>
    </row>
    <row r="83" spans="1:7" x14ac:dyDescent="0.3">
      <c r="A83" s="36"/>
      <c r="B83" s="36"/>
      <c r="C83" s="36"/>
      <c r="D83" s="36"/>
      <c r="E83" s="37"/>
      <c r="F83" s="10" t="s">
        <v>32</v>
      </c>
      <c r="G83" s="7">
        <v>3</v>
      </c>
    </row>
    <row r="84" spans="1:7" x14ac:dyDescent="0.3">
      <c r="A84" s="36"/>
      <c r="B84" s="36"/>
      <c r="C84" s="36"/>
      <c r="D84" s="36"/>
      <c r="E84" s="37"/>
      <c r="F84" s="10" t="s">
        <v>33</v>
      </c>
      <c r="G84" s="7">
        <v>30</v>
      </c>
    </row>
    <row r="85" spans="1:7" x14ac:dyDescent="0.3">
      <c r="A85" s="36"/>
      <c r="B85" s="36"/>
      <c r="C85" s="36"/>
      <c r="D85" s="36"/>
      <c r="E85" s="37"/>
      <c r="F85" s="10" t="s">
        <v>34</v>
      </c>
      <c r="G85" s="7">
        <f>IF(G82*G83&gt;G84,G84,G82*G83)</f>
        <v>0</v>
      </c>
    </row>
    <row r="86" spans="1:7" x14ac:dyDescent="0.3">
      <c r="A86" s="14"/>
      <c r="B86" s="13"/>
      <c r="C86" s="14"/>
      <c r="D86" s="14"/>
      <c r="E86" s="14"/>
      <c r="F86" s="14"/>
      <c r="G86" s="14"/>
    </row>
    <row r="87" spans="1:7" x14ac:dyDescent="0.3">
      <c r="A87" s="29" t="s">
        <v>189</v>
      </c>
      <c r="B87" s="30"/>
      <c r="C87" s="30"/>
      <c r="D87" s="30"/>
      <c r="E87" s="30"/>
      <c r="F87" s="30"/>
      <c r="G87" s="31"/>
    </row>
    <row r="88" spans="1:7" ht="43.2" x14ac:dyDescent="0.3">
      <c r="A88" s="32"/>
      <c r="B88" s="33"/>
      <c r="C88" s="26" t="s">
        <v>1</v>
      </c>
      <c r="D88" s="26" t="s">
        <v>2</v>
      </c>
      <c r="E88" s="26" t="s">
        <v>3</v>
      </c>
      <c r="F88" s="26" t="s">
        <v>4</v>
      </c>
      <c r="G88" s="26" t="s">
        <v>5</v>
      </c>
    </row>
    <row r="89" spans="1:7" x14ac:dyDescent="0.3">
      <c r="A89" s="7">
        <v>45</v>
      </c>
      <c r="B89" s="6" t="s">
        <v>190</v>
      </c>
      <c r="C89" s="7">
        <v>10</v>
      </c>
      <c r="D89" s="7" t="s">
        <v>191</v>
      </c>
      <c r="E89" s="7">
        <v>1</v>
      </c>
      <c r="F89" s="18"/>
      <c r="G89" s="7">
        <f t="shared" si="0"/>
        <v>0</v>
      </c>
    </row>
    <row r="90" spans="1:7" ht="28.8" x14ac:dyDescent="0.3">
      <c r="A90" s="7">
        <v>46</v>
      </c>
      <c r="B90" s="6" t="s">
        <v>192</v>
      </c>
      <c r="C90" s="7">
        <v>1</v>
      </c>
      <c r="D90" s="7" t="s">
        <v>193</v>
      </c>
      <c r="E90" s="7">
        <v>10</v>
      </c>
      <c r="F90" s="18"/>
      <c r="G90" s="7">
        <f t="shared" si="0"/>
        <v>0</v>
      </c>
    </row>
    <row r="91" spans="1:7" x14ac:dyDescent="0.3">
      <c r="A91" s="34"/>
      <c r="B91" s="34"/>
      <c r="C91" s="34"/>
      <c r="D91" s="34"/>
      <c r="E91" s="35"/>
      <c r="F91" s="10" t="s">
        <v>31</v>
      </c>
      <c r="G91" s="7">
        <f>SUM(G89:G90)</f>
        <v>0</v>
      </c>
    </row>
    <row r="92" spans="1:7" x14ac:dyDescent="0.3">
      <c r="A92" s="36"/>
      <c r="B92" s="36"/>
      <c r="C92" s="36"/>
      <c r="D92" s="36"/>
      <c r="E92" s="37"/>
      <c r="F92" s="10" t="s">
        <v>32</v>
      </c>
      <c r="G92" s="7">
        <v>1</v>
      </c>
    </row>
    <row r="93" spans="1:7" x14ac:dyDescent="0.3">
      <c r="A93" s="36"/>
      <c r="B93" s="36"/>
      <c r="C93" s="36"/>
      <c r="D93" s="36"/>
      <c r="E93" s="37"/>
      <c r="F93" s="10" t="s">
        <v>33</v>
      </c>
      <c r="G93" s="7">
        <v>10</v>
      </c>
    </row>
    <row r="94" spans="1:7" x14ac:dyDescent="0.3">
      <c r="A94" s="36"/>
      <c r="B94" s="36"/>
      <c r="C94" s="36"/>
      <c r="D94" s="36"/>
      <c r="E94" s="37"/>
      <c r="F94" s="10" t="s">
        <v>34</v>
      </c>
      <c r="G94" s="7">
        <f>IF(G91*G92&gt;G93,G93,G91*G92)</f>
        <v>0</v>
      </c>
    </row>
    <row r="95" spans="1:7" x14ac:dyDescent="0.3">
      <c r="A95" s="14"/>
      <c r="B95" s="13"/>
      <c r="C95" s="14"/>
      <c r="D95" s="14"/>
      <c r="E95" s="14"/>
      <c r="F95" s="14"/>
      <c r="G95" s="14"/>
    </row>
    <row r="96" spans="1:7" x14ac:dyDescent="0.3">
      <c r="A96" s="14"/>
      <c r="B96" s="27" t="s">
        <v>194</v>
      </c>
      <c r="C96" s="41">
        <f>ROUNDUP(SUM(G8,G27,G39,G50,G60,G85,G94),0)</f>
        <v>0</v>
      </c>
      <c r="D96" s="14"/>
      <c r="E96" s="14"/>
      <c r="F96" s="14"/>
      <c r="G96" s="14"/>
    </row>
  </sheetData>
  <sheetProtection algorithmName="SHA-512" hashValue="Cql5XxsP2GKtQImoCfOAeqdtiJBCivsyP4wDdj38/wXMLs4n44w08hBX+//jlzCAHpShU4B3H17S0LE+Mw/YBQ==" saltValue="V/w1nnqhk5UoljWGKu0E/Q==" spinCount="100000" sheet="1" objects="1" scenarios="1"/>
  <mergeCells count="21">
    <mergeCell ref="A87:G87"/>
    <mergeCell ref="A88:B88"/>
    <mergeCell ref="A91:E94"/>
    <mergeCell ref="A52:G52"/>
    <mergeCell ref="A53:B53"/>
    <mergeCell ref="A57:E60"/>
    <mergeCell ref="A62:G62"/>
    <mergeCell ref="A63:B63"/>
    <mergeCell ref="A82:E85"/>
    <mergeCell ref="A29:G29"/>
    <mergeCell ref="A30:B30"/>
    <mergeCell ref="A36:E39"/>
    <mergeCell ref="A41:G41"/>
    <mergeCell ref="A42:B42"/>
    <mergeCell ref="A47:E50"/>
    <mergeCell ref="A1:G1"/>
    <mergeCell ref="A2:B2"/>
    <mergeCell ref="A5:E8"/>
    <mergeCell ref="A10:G10"/>
    <mergeCell ref="A11:B11"/>
    <mergeCell ref="A24:E27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F54185-9230-42B9-A4CF-6B333792667D}">
  <dimension ref="A1:H23"/>
  <sheetViews>
    <sheetView workbookViewId="0">
      <selection activeCell="F4" sqref="F4"/>
    </sheetView>
  </sheetViews>
  <sheetFormatPr defaultRowHeight="14.4" x14ac:dyDescent="0.3"/>
  <cols>
    <col min="1" max="1" width="5.6640625" customWidth="1"/>
    <col min="2" max="2" width="9.77734375" customWidth="1"/>
    <col min="3" max="3" width="12.21875" customWidth="1"/>
    <col min="4" max="4" width="10.33203125" customWidth="1"/>
    <col min="5" max="5" width="13.109375" customWidth="1"/>
    <col min="6" max="6" width="17.6640625" customWidth="1"/>
    <col min="7" max="7" width="9.109375" customWidth="1"/>
    <col min="8" max="8" width="71" customWidth="1"/>
  </cols>
  <sheetData>
    <row r="1" spans="1:8" x14ac:dyDescent="0.3">
      <c r="A1" s="42" t="s">
        <v>195</v>
      </c>
      <c r="B1" s="42" t="s">
        <v>196</v>
      </c>
      <c r="C1" s="42" t="s">
        <v>197</v>
      </c>
      <c r="D1" s="42" t="s">
        <v>198</v>
      </c>
      <c r="E1" s="42" t="s">
        <v>199</v>
      </c>
    </row>
    <row r="2" spans="1:8" x14ac:dyDescent="0.3">
      <c r="A2" s="43" t="s">
        <v>200</v>
      </c>
      <c r="B2" s="44" t="s">
        <v>200</v>
      </c>
      <c r="C2" s="45">
        <f>'RSC-I'!G29</f>
        <v>0</v>
      </c>
      <c r="D2" s="43">
        <f>ROUNDUP(SUM(C2:C9),0)</f>
        <v>0</v>
      </c>
      <c r="E2" s="46">
        <f>SUM(D2:D23)</f>
        <v>0</v>
      </c>
      <c r="H2" s="26" t="s">
        <v>201</v>
      </c>
    </row>
    <row r="3" spans="1:8" x14ac:dyDescent="0.3">
      <c r="A3" s="43"/>
      <c r="B3" s="44" t="s">
        <v>202</v>
      </c>
      <c r="C3" s="45">
        <f>'RSC-I'!G38</f>
        <v>0</v>
      </c>
      <c r="D3" s="43"/>
      <c r="E3" s="46"/>
      <c r="H3" s="47" t="s">
        <v>203</v>
      </c>
    </row>
    <row r="4" spans="1:8" x14ac:dyDescent="0.3">
      <c r="A4" s="43"/>
      <c r="B4" s="44" t="s">
        <v>204</v>
      </c>
      <c r="C4" s="45">
        <f>'RSC-I'!G54</f>
        <v>0</v>
      </c>
      <c r="D4" s="43"/>
      <c r="E4" s="46"/>
      <c r="H4" s="47" t="s">
        <v>205</v>
      </c>
    </row>
    <row r="5" spans="1:8" x14ac:dyDescent="0.3">
      <c r="A5" s="43"/>
      <c r="B5" s="44" t="s">
        <v>206</v>
      </c>
      <c r="C5" s="45">
        <f>'RSC-I'!G69</f>
        <v>0</v>
      </c>
      <c r="D5" s="43"/>
      <c r="E5" s="46"/>
      <c r="H5" s="47" t="s">
        <v>207</v>
      </c>
    </row>
    <row r="6" spans="1:8" x14ac:dyDescent="0.3">
      <c r="A6" s="43"/>
      <c r="B6" s="44" t="s">
        <v>208</v>
      </c>
      <c r="C6" s="45">
        <f>'RSC-I'!G78</f>
        <v>0</v>
      </c>
      <c r="D6" s="43"/>
      <c r="E6" s="46"/>
      <c r="H6" s="26" t="s">
        <v>209</v>
      </c>
    </row>
    <row r="7" spans="1:8" x14ac:dyDescent="0.3">
      <c r="A7" s="43"/>
      <c r="B7" s="44" t="s">
        <v>210</v>
      </c>
      <c r="C7" s="45">
        <f>'RSC-I'!G87</f>
        <v>0</v>
      </c>
      <c r="D7" s="43"/>
      <c r="E7" s="46"/>
      <c r="H7" s="47" t="s">
        <v>211</v>
      </c>
    </row>
    <row r="8" spans="1:8" x14ac:dyDescent="0.3">
      <c r="A8" s="43"/>
      <c r="B8" s="44" t="s">
        <v>212</v>
      </c>
      <c r="C8" s="45">
        <f>'RSC-I'!G99</f>
        <v>0</v>
      </c>
      <c r="D8" s="43"/>
      <c r="E8" s="46"/>
      <c r="H8" s="47" t="s">
        <v>213</v>
      </c>
    </row>
    <row r="9" spans="1:8" x14ac:dyDescent="0.3">
      <c r="A9" s="43"/>
      <c r="B9" s="44" t="s">
        <v>214</v>
      </c>
      <c r="C9" s="45">
        <f>'RSC-I'!G107</f>
        <v>0</v>
      </c>
      <c r="D9" s="43"/>
      <c r="E9" s="46"/>
      <c r="H9" s="47" t="s">
        <v>215</v>
      </c>
    </row>
    <row r="10" spans="1:8" x14ac:dyDescent="0.3">
      <c r="A10" s="43" t="s">
        <v>202</v>
      </c>
      <c r="B10" s="44" t="s">
        <v>200</v>
      </c>
      <c r="C10" s="45">
        <f>'RSC-II'!G11</f>
        <v>0</v>
      </c>
      <c r="D10" s="43">
        <f>ROUNDUP(SUM(C10:C16),0)</f>
        <v>0</v>
      </c>
      <c r="E10" s="46"/>
      <c r="H10" s="47" t="s">
        <v>216</v>
      </c>
    </row>
    <row r="11" spans="1:8" x14ac:dyDescent="0.3">
      <c r="A11" s="43"/>
      <c r="B11" s="44" t="s">
        <v>202</v>
      </c>
      <c r="C11" s="45">
        <f>'RSC-II'!G20</f>
        <v>0</v>
      </c>
      <c r="D11" s="43"/>
      <c r="E11" s="46"/>
      <c r="H11" s="47" t="s">
        <v>217</v>
      </c>
    </row>
    <row r="12" spans="1:8" x14ac:dyDescent="0.3">
      <c r="A12" s="43"/>
      <c r="B12" s="44" t="s">
        <v>204</v>
      </c>
      <c r="C12" s="45">
        <f>'RSC-II'!G29</f>
        <v>0</v>
      </c>
      <c r="D12" s="43"/>
      <c r="E12" s="46"/>
      <c r="H12" s="47" t="s">
        <v>218</v>
      </c>
    </row>
    <row r="13" spans="1:8" x14ac:dyDescent="0.3">
      <c r="A13" s="43"/>
      <c r="B13" s="44" t="s">
        <v>206</v>
      </c>
      <c r="C13" s="45">
        <f>'RSC-II'!G42</f>
        <v>0</v>
      </c>
      <c r="D13" s="43"/>
      <c r="E13" s="46"/>
      <c r="H13" s="26" t="s">
        <v>219</v>
      </c>
    </row>
    <row r="14" spans="1:8" x14ac:dyDescent="0.3">
      <c r="A14" s="43"/>
      <c r="B14" s="44" t="s">
        <v>208</v>
      </c>
      <c r="C14" s="45">
        <f>'RSC-II'!G52</f>
        <v>0</v>
      </c>
      <c r="D14" s="43"/>
      <c r="E14" s="46"/>
      <c r="H14" s="47" t="s">
        <v>220</v>
      </c>
    </row>
    <row r="15" spans="1:8" x14ac:dyDescent="0.3">
      <c r="A15" s="43"/>
      <c r="B15" s="44" t="s">
        <v>210</v>
      </c>
      <c r="C15" s="45">
        <f>'RSC-II'!G61</f>
        <v>0</v>
      </c>
      <c r="D15" s="43"/>
      <c r="E15" s="46"/>
      <c r="H15" s="26" t="s">
        <v>221</v>
      </c>
    </row>
    <row r="16" spans="1:8" x14ac:dyDescent="0.3">
      <c r="A16" s="43"/>
      <c r="B16" s="44" t="s">
        <v>212</v>
      </c>
      <c r="C16" s="45">
        <f>'RSC-II'!G70</f>
        <v>0</v>
      </c>
      <c r="D16" s="43"/>
      <c r="E16" s="46"/>
      <c r="H16" s="47" t="s">
        <v>222</v>
      </c>
    </row>
    <row r="17" spans="1:8" x14ac:dyDescent="0.3">
      <c r="A17" s="43" t="s">
        <v>204</v>
      </c>
      <c r="B17" s="44" t="s">
        <v>200</v>
      </c>
      <c r="C17" s="45">
        <f>'RSC-III'!G8</f>
        <v>0</v>
      </c>
      <c r="D17" s="43">
        <f>ROUNDUP(SUM(C17:C23),0)</f>
        <v>0</v>
      </c>
      <c r="E17" s="46"/>
      <c r="H17" s="47" t="s">
        <v>223</v>
      </c>
    </row>
    <row r="18" spans="1:8" x14ac:dyDescent="0.3">
      <c r="A18" s="43"/>
      <c r="B18" s="44" t="s">
        <v>202</v>
      </c>
      <c r="C18" s="45">
        <f>'RSC-III'!G27</f>
        <v>0</v>
      </c>
      <c r="D18" s="43"/>
      <c r="E18" s="46"/>
      <c r="H18" s="47" t="s">
        <v>224</v>
      </c>
    </row>
    <row r="19" spans="1:8" x14ac:dyDescent="0.3">
      <c r="A19" s="43"/>
      <c r="B19" s="44" t="s">
        <v>204</v>
      </c>
      <c r="C19" s="45">
        <f>'RSC-III'!G39</f>
        <v>0</v>
      </c>
      <c r="D19" s="43"/>
      <c r="E19" s="46"/>
    </row>
    <row r="20" spans="1:8" x14ac:dyDescent="0.3">
      <c r="A20" s="43"/>
      <c r="B20" s="44" t="s">
        <v>206</v>
      </c>
      <c r="C20" s="45">
        <f>'RSC-III'!G50</f>
        <v>0</v>
      </c>
      <c r="D20" s="43"/>
      <c r="E20" s="46"/>
    </row>
    <row r="21" spans="1:8" x14ac:dyDescent="0.3">
      <c r="A21" s="43"/>
      <c r="B21" s="44" t="s">
        <v>208</v>
      </c>
      <c r="C21" s="45">
        <f>'RSC-III'!G60</f>
        <v>0</v>
      </c>
      <c r="D21" s="43"/>
      <c r="E21" s="46"/>
    </row>
    <row r="22" spans="1:8" x14ac:dyDescent="0.3">
      <c r="A22" s="43"/>
      <c r="B22" s="44" t="s">
        <v>210</v>
      </c>
      <c r="C22" s="45">
        <f>'RSC-III'!G85</f>
        <v>0</v>
      </c>
      <c r="D22" s="43"/>
      <c r="E22" s="46"/>
    </row>
    <row r="23" spans="1:8" x14ac:dyDescent="0.3">
      <c r="A23" s="43"/>
      <c r="B23" s="44" t="s">
        <v>212</v>
      </c>
      <c r="C23" s="45">
        <f>'RSC-III'!G94</f>
        <v>0</v>
      </c>
      <c r="D23" s="43"/>
      <c r="E23" s="46"/>
    </row>
  </sheetData>
  <sheetProtection algorithmName="SHA-512" hashValue="U+1Zq42NLUpsTHUeu98TVKob/BB2P3xjpkNkifa7yi31fd9JcOYYVWWUwLu91v7xtIemrZWF/1qdhdYJ2il3zA==" saltValue="+lWeWesdJLxvSvVmh6Ck6A==" spinCount="100000" sheet="1" objects="1" scenarios="1"/>
  <mergeCells count="7">
    <mergeCell ref="A2:A9"/>
    <mergeCell ref="D2:D9"/>
    <mergeCell ref="E2:E23"/>
    <mergeCell ref="A10:A16"/>
    <mergeCell ref="D10:D16"/>
    <mergeCell ref="A17:A23"/>
    <mergeCell ref="D17:D23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RSC-I</vt:lpstr>
      <vt:lpstr>RSC-II</vt:lpstr>
      <vt:lpstr>RSC-III</vt:lpstr>
      <vt:lpstr>TOTAL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Alécio Mattana</dc:creator>
  <cp:lastModifiedBy>Alécio Mattana</cp:lastModifiedBy>
  <dcterms:created xsi:type="dcterms:W3CDTF">2022-08-10T16:45:29Z</dcterms:created>
  <dcterms:modified xsi:type="dcterms:W3CDTF">2022-08-10T17:52:55Z</dcterms:modified>
</cp:coreProperties>
</file>